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R:\3 - DGAPSR\30 DGA\3003 PSOC\4- Formation_Information_Communication\Page Web PSOC\"/>
    </mc:Choice>
  </mc:AlternateContent>
  <xr:revisionPtr revIDLastSave="0" documentId="13_ncr:1_{F7E7EBE3-1F54-4F58-AB35-2E4B23B26982}" xr6:coauthVersionLast="47" xr6:coauthVersionMax="47" xr10:uidLastSave="{00000000-0000-0000-0000-000000000000}"/>
  <bookViews>
    <workbookView xWindow="-108" yWindow="-108" windowWidth="23256" windowHeight="12576" xr2:uid="{00000000-000D-0000-FFFF-FFFF00000000}"/>
  </bookViews>
  <sheets>
    <sheet name="PSOC 23-24" sheetId="1" r:id="rId1"/>
    <sheet name="BBR" sheetId="2" r:id="rId2"/>
    <sheet name="Coordonnées OC" sheetId="4" r:id="rId3"/>
    <sheet name="Notes" sheetId="3" r:id="rId4"/>
  </sheets>
  <externalReferences>
    <externalReference r:id="rId5"/>
  </externalReferences>
  <definedNames>
    <definedName name="_xlnm.Print_Titles" localSheetId="2">'Coordonnées OC'!$10:$10</definedName>
    <definedName name="_xlnm.Print_Titles" localSheetId="0">'PSOC 23-24'!$9:$9</definedName>
    <definedName name="_xlnm.Print_Area" localSheetId="2">'Coordonnées OC'!$A$1:$D$192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 l="1"/>
  <c r="N184" i="1" l="1"/>
  <c r="N10" i="1" l="1"/>
  <c r="N11" i="1" l="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M79" i="1"/>
  <c r="N79" i="1" s="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M150" i="1"/>
  <c r="N150" i="1" s="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5" i="1"/>
  <c r="N186" i="1"/>
  <c r="A187" i="1"/>
  <c r="E187" i="1"/>
  <c r="F187" i="1"/>
  <c r="G187" i="1"/>
  <c r="H187" i="1"/>
  <c r="I187" i="1"/>
  <c r="K187" i="1"/>
  <c r="L187" i="1"/>
  <c r="M187" i="1" l="1"/>
  <c r="N187" i="1"/>
</calcChain>
</file>

<file path=xl/sharedStrings.xml><?xml version="1.0" encoding="utf-8"?>
<sst xmlns="http://schemas.openxmlformats.org/spreadsheetml/2006/main" count="1712" uniqueCount="846">
  <si>
    <t>Regroupement régional</t>
  </si>
  <si>
    <t>Concertation et consultation générale</t>
  </si>
  <si>
    <t>Table régionale des organismes communautaires Chaudière-Appalaches</t>
  </si>
  <si>
    <t>Santé mentale</t>
  </si>
  <si>
    <t>Table régionale des organismes communautaires actifs en santé mentale (Région - 12)</t>
  </si>
  <si>
    <t>Milieux vie et soutien dans la comm.</t>
  </si>
  <si>
    <t>Maisons de jeunes (MDJ)</t>
  </si>
  <si>
    <t>Stan-Jeunes</t>
  </si>
  <si>
    <t>Aide et entraide</t>
  </si>
  <si>
    <t>Personnes démunies</t>
  </si>
  <si>
    <t>Soupe au bouton</t>
  </si>
  <si>
    <t>Organismes d’hébergement</t>
  </si>
  <si>
    <t>Société de réadaptation et d'intégration communautaire (S.R.I.C.)</t>
  </si>
  <si>
    <t>Déficience physique</t>
  </si>
  <si>
    <t>Service régional d'interprétariat de L'Est du Québec inc.</t>
  </si>
  <si>
    <t>Maintien à domicile</t>
  </si>
  <si>
    <t>Service d'entraide St-Étienne</t>
  </si>
  <si>
    <t>Service d'entraide de St-Romuald inc.</t>
  </si>
  <si>
    <t>Service d'entraide de St-Rédempteur inc.</t>
  </si>
  <si>
    <t>Service d'entraide de St-Jean-Chrysostome</t>
  </si>
  <si>
    <t>Service d'entraide de Saint-Lambert-de-Lauzon</t>
  </si>
  <si>
    <t>Service d'entraide de Pintendre</t>
  </si>
  <si>
    <t>Service d'entraide de Breakeyville</t>
  </si>
  <si>
    <t>Service d'entraide Bernières-St-Nicolas inc.</t>
  </si>
  <si>
    <t>Santé Mentale Québec - Chaudière-Appalaches</t>
  </si>
  <si>
    <t>S.O.S. Onde Amitié</t>
  </si>
  <si>
    <t>Contraception, allaitement, périnatalité, famille</t>
  </si>
  <si>
    <t>Ressources-Naissances</t>
  </si>
  <si>
    <t>Ressource Le Berceau inc.</t>
  </si>
  <si>
    <t>Autres ressources jeunesse</t>
  </si>
  <si>
    <t>Réseau d'Entraide des Appalaches</t>
  </si>
  <si>
    <t>Alcoolisme / toxicomanie et autres dépendances</t>
  </si>
  <si>
    <t>Réhab</t>
  </si>
  <si>
    <t>Regroupement des proches aidants de Bellechasse</t>
  </si>
  <si>
    <t>Regroupement des personnes handicapées physiques de la région de Thetford</t>
  </si>
  <si>
    <t>Regroupement des personnes aidantes de Lotbinière</t>
  </si>
  <si>
    <t>Regroupement des Organismes de Personnes Handicapées Région Chaudière-Appalaches (ROPHRCA)</t>
  </si>
  <si>
    <t>Regroupement des jeunes de Lotbinière</t>
  </si>
  <si>
    <t>Projet M.D.J. Saint-Isidore inc.</t>
  </si>
  <si>
    <t>Santé physique</t>
  </si>
  <si>
    <t>Présence Lotbinière</t>
  </si>
  <si>
    <t>Popote roulante L'Islet inc.</t>
  </si>
  <si>
    <t>Déficiences multiples</t>
  </si>
  <si>
    <t>Personnes handicapées en action de la Rive-Sud</t>
  </si>
  <si>
    <t>Autres ressources pour hommes</t>
  </si>
  <si>
    <t>Partage au masculin Beauce</t>
  </si>
  <si>
    <t>Parents d'Anges Beauce-Etchemins</t>
  </si>
  <si>
    <t>Parentaime Maison de la Famille des Etchemins</t>
  </si>
  <si>
    <t>Ouvre ton cœur à l'espoir</t>
  </si>
  <si>
    <t>Nouvel essor</t>
  </si>
  <si>
    <t>Moisson Beauce inc.</t>
  </si>
  <si>
    <t>Manoir Aylmer Toxico-Gîte inc.</t>
  </si>
  <si>
    <t>Hébergement mixte</t>
  </si>
  <si>
    <t>Maison l'Odyssée Jeu Alcool Drogues</t>
  </si>
  <si>
    <t>Maison L’Éclaircie</t>
  </si>
  <si>
    <t>Maison des jeunes St-Raphaël</t>
  </si>
  <si>
    <t>Maison des jeunes du Lac Aylmer</t>
  </si>
  <si>
    <t>Maison des jeunes des Frontières du Sud</t>
  </si>
  <si>
    <t>Maison des jeunes Défi-Ados</t>
  </si>
  <si>
    <t>Maison des Jeunes d'East Broughton</t>
  </si>
  <si>
    <t>Maison des jeunes de St-Michel de Bellechasse</t>
  </si>
  <si>
    <t>Maison des jeunes de L'Islet-Nord</t>
  </si>
  <si>
    <t>Maison des jeunes de Beauce-Sartigan</t>
  </si>
  <si>
    <t>Maison des jeunes « L'Utopie »</t>
  </si>
  <si>
    <t>Maison des jeunes "St-Henri"</t>
  </si>
  <si>
    <t>Maison de la famille Rive-Sud</t>
  </si>
  <si>
    <t>Maison de la famille R.E.V. Rive-Sud</t>
  </si>
  <si>
    <t>Maison de la Famille de Lotbinière</t>
  </si>
  <si>
    <t>Maison de la Famille de la Nouvelle-Beauce</t>
  </si>
  <si>
    <t>Maison de la famille de la MRC de L'Islet inc.</t>
  </si>
  <si>
    <t>Maison de la Famille de Bellechasse</t>
  </si>
  <si>
    <t>Maison de la famille Chutes-Chaudière</t>
  </si>
  <si>
    <t>Maison de la Famille Beauce-Etchemins</t>
  </si>
  <si>
    <t>Maison de jeunes L'Olivier des Etchemins</t>
  </si>
  <si>
    <t>L'Oasis de Lotbinière inc.</t>
  </si>
  <si>
    <t>Organismes de justice alternative</t>
  </si>
  <si>
    <t>L'Interface, organisme de justice alternative</t>
  </si>
  <si>
    <t>Lien-Partage inc.</t>
  </si>
  <si>
    <t>L'Éveil, groupe d'entraide pour personnes atteintes de maladie mentale</t>
  </si>
  <si>
    <t>L'Essentiel des Etchemins</t>
  </si>
  <si>
    <t>Les nouveaux sentiers de la MRC de L'Islet</t>
  </si>
  <si>
    <t>Les amies de Panet</t>
  </si>
  <si>
    <t>L'Entraide Pascal-Taché inc.</t>
  </si>
  <si>
    <t>Le Trait d'Union, groupe d'entraide pour personnes ayant des troubles de santé mentale</t>
  </si>
  <si>
    <t>Le Sillon regroupement des parents et amis de la personne atteinte d'une maladie mentale</t>
  </si>
  <si>
    <t>Le Service d'entraide de Charny inc.</t>
  </si>
  <si>
    <t>Le Re-lait Montmagny-L'Islet</t>
  </si>
  <si>
    <t>Le Rappel groupe d'entraide de personnes atteintes d'une maladie mentale</t>
  </si>
  <si>
    <t>Le Patro de Lévis inc.</t>
  </si>
  <si>
    <t>Le Murmure, groupe d'entraide de personnes ayant ou ayant eu un problème de santé mentale</t>
  </si>
  <si>
    <t>Le Havre, groupe d'aide et d'entraide pour la personne vivant avec un problème de santé mentale</t>
  </si>
  <si>
    <t>Maisons d’hébergement pour femmes violentées ou en difficulté</t>
  </si>
  <si>
    <t>Le Havre des femmes</t>
  </si>
  <si>
    <t>Le Filon</t>
  </si>
  <si>
    <t>Le Contrevent, pour l'entourage d'une personne ayant un trouble majeur de santé mentale</t>
  </si>
  <si>
    <t>Le Comptoir d'aide Le Fouillis inc.</t>
  </si>
  <si>
    <t>Le Cercle de l'amitié de Cap St-Ignace</t>
  </si>
  <si>
    <t>Le Centre de parrainage de la jeunesse de Beauce</t>
  </si>
  <si>
    <t>Le Carrefour Employabilité - Travail de rue</t>
  </si>
  <si>
    <t>Laura Lémerveil</t>
  </si>
  <si>
    <t>L'Association des TCC des Deux Rives (Québec - Chaudière-Appalaches)</t>
  </si>
  <si>
    <t>L'Association des personnes handicapées de Bellechasse (L' A.P.H.B.)</t>
  </si>
  <si>
    <t>Déficience intellectuelle</t>
  </si>
  <si>
    <t>L'Arche le Printemps inc.</t>
  </si>
  <si>
    <t>L'Arc-en-Ciel, regroupement de parents et de personnes handicapées</t>
  </si>
  <si>
    <t>L'Ancre, regroupement des parents et amis des personnes atteintes de maladie mentale</t>
  </si>
  <si>
    <t>L'Alternative Appalaches inc.</t>
  </si>
  <si>
    <t>L'A-Droit de Chaudière-Appalaches</t>
  </si>
  <si>
    <t>Maisons d’hébergement communautaire jeunesse</t>
  </si>
  <si>
    <t>L'Adoberge Chaudière-Appalaches</t>
  </si>
  <si>
    <t>La Tournée des marmitons de Montmagny</t>
  </si>
  <si>
    <t>La Société Grand Village inc.</t>
  </si>
  <si>
    <t>La Société Alzheimer Chaudière-Appalaches</t>
  </si>
  <si>
    <t>La Ruche de St-Romuald inc.</t>
  </si>
  <si>
    <t>La Rencontre, groupe d'entraide pour personnes atteintes de maladie mentale</t>
  </si>
  <si>
    <t>La Popote roulante des Aulnaies</t>
  </si>
  <si>
    <t>La Passerelle, groupe d'aide et d'entraide pour personnes vivant avec un problème de santé mentale</t>
  </si>
  <si>
    <t>La Maison du Tournant inc.</t>
  </si>
  <si>
    <t>La Maison des jeunes L'Azymut Est * Ouest</t>
  </si>
  <si>
    <t>La Maison des jeunes Isotope de St-Malachie</t>
  </si>
  <si>
    <t>La Maison des jeunes de Thetford Mines</t>
  </si>
  <si>
    <t>La Maison des jeunes de St-Jean-Chrysostome inc.</t>
  </si>
  <si>
    <t>La Maison des jeunes de St-Étienne-de-Lauzon inc.</t>
  </si>
  <si>
    <t>La maison des jeunes de Montmagny inc.</t>
  </si>
  <si>
    <t>La maison des jeunes de la M.R.C. Robert-Cliche</t>
  </si>
  <si>
    <t>La Maison des jeunes de Charny inc.</t>
  </si>
  <si>
    <t>Personnes âgées</t>
  </si>
  <si>
    <t>La Maison des aînés de Lévis inc.</t>
  </si>
  <si>
    <t>La Jonction pour elle inc.</t>
  </si>
  <si>
    <t>La Gîtée inc.</t>
  </si>
  <si>
    <t>La Frontière</t>
  </si>
  <si>
    <t>La Croisée des Chemins</t>
  </si>
  <si>
    <t>La Croisée - regroupement de parents, amis(es) de la personne atteinte de maladie mentale - MRC des Appalaches</t>
  </si>
  <si>
    <t>La Corporation de Solidarité en sécurité alimentaire de Lotbinière</t>
  </si>
  <si>
    <t>La Chaudronnée du Bel Âge</t>
  </si>
  <si>
    <t>Intervalle</t>
  </si>
  <si>
    <t>Havre L'Éclaircie inc.</t>
  </si>
  <si>
    <t>Cancer</t>
  </si>
  <si>
    <t>Groupe espérance et cancer</t>
  </si>
  <si>
    <t>Groupe d'Entraide Cancer et Vie</t>
  </si>
  <si>
    <t>Groupe d'accompagnement Jonathan inc.</t>
  </si>
  <si>
    <t>Orientation et identité sexuelles</t>
  </si>
  <si>
    <t>GRIS Chaudière-Appalaches</t>
  </si>
  <si>
    <t>Grands Frères Grandes Soeurs des Appalaches</t>
  </si>
  <si>
    <t>Frigos Pleins</t>
  </si>
  <si>
    <t>Espace Chaudière-Appalaches</t>
  </si>
  <si>
    <t>Entraide Ste-Croix</t>
  </si>
  <si>
    <t>Entraide Solidarité Bellechasse</t>
  </si>
  <si>
    <t>Coup de pouce nourrice</t>
  </si>
  <si>
    <t>Corporation de développement de la communauté d'expression anglaise de Mégantic (MCDC)</t>
  </si>
  <si>
    <t>CAB</t>
  </si>
  <si>
    <t>Convergence action bénévole</t>
  </si>
  <si>
    <t>Comptoir Le Grenier</t>
  </si>
  <si>
    <t>Club parentaide Beauce-Centre</t>
  </si>
  <si>
    <t>Centres de femmes</t>
  </si>
  <si>
    <t>Centre-Femmes de Lotbinière</t>
  </si>
  <si>
    <t>Centre-Femmes de Bellechasse</t>
  </si>
  <si>
    <t>Centre-Femmes de Beauce inc.</t>
  </si>
  <si>
    <t>Centre-Femmes « La Jardilec » inc.</t>
  </si>
  <si>
    <t>Centre Yvon Mercier</t>
  </si>
  <si>
    <t>Centre la Barre du Jour</t>
  </si>
  <si>
    <t>Centre Femmes L'Ancrage</t>
  </si>
  <si>
    <t>Centre Femmes La Rose des Vents inc.</t>
  </si>
  <si>
    <t>Centre Ex-Equo</t>
  </si>
  <si>
    <t>Centre Domrémy des Appalaches inc.</t>
  </si>
  <si>
    <t>Centre d'Équithérapie La Remontée</t>
  </si>
  <si>
    <t>Centre d'entraide de la région de Disraeli</t>
  </si>
  <si>
    <t>Assistance et accompagnement et Centres d'écoute téléphonique</t>
  </si>
  <si>
    <t>Centre d'écoute et de prévention du suicide Beauce-Etchemins</t>
  </si>
  <si>
    <t>Centre de Vie de Bellechasse inc.</t>
  </si>
  <si>
    <t>Centre de stimulation l'Intercom</t>
  </si>
  <si>
    <t>CALACS</t>
  </si>
  <si>
    <t>Centre d'aide et de lutte contre les agressions à caractère sexuel Chaudière-Appalaches inc.</t>
  </si>
  <si>
    <t>Centre d'action bénévole des MRC de Montmagny et de L'Islet</t>
  </si>
  <si>
    <t>Centre d'action bénévole Concert'Action</t>
  </si>
  <si>
    <t>Centre d'action bénévole Beauce-Etchemin</t>
  </si>
  <si>
    <t>Centre d’Entraide Familiale de la MRC de Montmagny</t>
  </si>
  <si>
    <t>Centre communautaire Normandie inc.</t>
  </si>
  <si>
    <t>Centre Alter Agir</t>
  </si>
  <si>
    <t>Centre aide et prévention jeunesse de Lévis</t>
  </si>
  <si>
    <t>Carrefour des personnes aînées de Lotbinière</t>
  </si>
  <si>
    <t>CALACS de la Rive-Sud</t>
  </si>
  <si>
    <t>Aux Quatre Vents, groupe d'entraide pour personnes en difficulté psychologique ou psychiatrique</t>
  </si>
  <si>
    <t>Aube de la Paix (1993) inc.</t>
  </si>
  <si>
    <t>Au Bercail de St-Georges</t>
  </si>
  <si>
    <t>Atelier occupationnel Rive-Sud inc.</t>
  </si>
  <si>
    <t>Association renaissance des Appalaches</t>
  </si>
  <si>
    <t>Association pour l'intégration sociale (Région Beauce-Sartigan)</t>
  </si>
  <si>
    <t>Association Horizon Soleil</t>
  </si>
  <si>
    <t>Association des personnes handicapées de Lotbinière</t>
  </si>
  <si>
    <t>Association des personnes handicapées de Lévis inc.</t>
  </si>
  <si>
    <t>Association des personnes handicapées de la Chaudière</t>
  </si>
  <si>
    <t>Association d'entraide communautaire La Fontaine</t>
  </si>
  <si>
    <t>Association de loisirs pour personnes handicapées de L'Islet-Sud</t>
  </si>
  <si>
    <t>Association de l'action volontaire Appalaches</t>
  </si>
  <si>
    <t>Association de la fibromyalgie région Chaudière-Appalaches</t>
  </si>
  <si>
    <t>Association bénévole Beauce-Sartigan inc.</t>
  </si>
  <si>
    <t>Amalgame MDJ Ouest</t>
  </si>
  <si>
    <t>Alliance-jeunesse Chutes-de-la-Chaudière</t>
  </si>
  <si>
    <t>Allaitement Québec</t>
  </si>
  <si>
    <t>Albatros Lévis</t>
  </si>
  <si>
    <t>Aide aux jeunes contrevenants de Beauce (A.J.C. Beauce)</t>
  </si>
  <si>
    <t>Action Jeunesse Côte-Sud</t>
  </si>
  <si>
    <t>Accueil-sérénité</t>
  </si>
  <si>
    <t>A.P.E.D.A.H. et Plus Beauce-Etchemins</t>
  </si>
  <si>
    <t>TYPOLOGIE</t>
  </si>
  <si>
    <t>ALLOCATION
GRAND TOTAL
2023-2024</t>
  </si>
  <si>
    <t>MISSION
GLOBALE
2023-2024
Après
rehaussement</t>
  </si>
  <si>
    <t>REHAUSSEMENT PSOC 
2023-2024
Selon critères de répartition</t>
  </si>
  <si>
    <t>MISSION
GLOBALE
2023-2024 INDEXÉ 
Avant rehaussement annuel</t>
  </si>
  <si>
    <t>DEMANDES DE REHAUSSEMENT
EN MISSION GLOBALE
2023-2024</t>
  </si>
  <si>
    <t>BUDGET DE BASE REQUIS 
2023-2024</t>
  </si>
  <si>
    <t>CATÉGORIE</t>
  </si>
  <si>
    <t>NOM DE L'ORGANISME</t>
  </si>
  <si>
    <t>Données à jour au 20 octobre 2023</t>
  </si>
  <si>
    <t>ALLOCATIONS 2023-2024</t>
  </si>
  <si>
    <t xml:space="preserve">PROGRAMME DE SOUTIEN AUX ORGANISMES COMMUNAUTAIRES </t>
  </si>
  <si>
    <t>Budget de base requis 2023-2024</t>
  </si>
  <si>
    <t>MUNICIPAL</t>
  </si>
  <si>
    <t>MRC</t>
  </si>
  <si>
    <t>2 À 5 MRC</t>
  </si>
  <si>
    <t>SOUS-RÉGIONAL</t>
  </si>
  <si>
    <t>RÉGIONAL</t>
  </si>
  <si>
    <t>ORGANISME D’AIDE ET ENTRAIDE</t>
  </si>
  <si>
    <t>Sans permanence</t>
  </si>
  <si>
    <t>Avec permanence</t>
  </si>
  <si>
    <t>25 693 $</t>
  </si>
  <si>
    <t>158 830 $</t>
  </si>
  <si>
    <t>42 043 $</t>
  </si>
  <si>
    <t>166 304 $</t>
  </si>
  <si>
    <t>56 758 $</t>
  </si>
  <si>
    <t>233 572 $</t>
  </si>
  <si>
    <t>ORGANISME DE SENSIBILISATION, PROMOTION ET DÉFENSE DES DROITS</t>
  </si>
  <si>
    <t>ORGANISME DE MILIEUX DE VIE ET SOUTIEN DANS LA COMMUNAUTÉ</t>
  </si>
  <si>
    <t>248 521 $</t>
  </si>
  <si>
    <t>256 367 $</t>
  </si>
  <si>
    <t>327 001 $</t>
  </si>
  <si>
    <t>ORGANISME D’HÉBERGEMENT</t>
  </si>
  <si>
    <t>315 323 $</t>
  </si>
  <si>
    <t>348 021 $</t>
  </si>
  <si>
    <t>642 321 $</t>
  </si>
  <si>
    <t>ORGANISME DE REGROUPEMENT RÉGIONAL</t>
  </si>
  <si>
    <t>-</t>
  </si>
  <si>
    <t>Sens., promo. et défense droits</t>
  </si>
  <si>
    <t>Colonne1</t>
  </si>
  <si>
    <t>Note:</t>
  </si>
  <si>
    <t>1. Seuls les organismes financés au soutien à la mission globale sont classés en type d'organisme. Les autres organismes qui sont seulement financés en entente spécifique ou autres financements ne le sont pas.</t>
  </si>
  <si>
    <t>2. Le budget de base requis, qui est indexé à chaque année, est déterminé selon la typologie de l'organisme et son rayonnement territorial.</t>
  </si>
  <si>
    <t>3. Seules les organismes admis au soutien à la mission globale peuvent déposer une demande de rehaussement du soutien à la mission globale.</t>
  </si>
  <si>
    <t>5. Les organismes peuvent recevoir du rehaussement sectoriel venant de programmes du MSSS pour bonifier le soutien à la mission globale.</t>
  </si>
  <si>
    <t>6. Les autres financements sont constitués de sommes venant de programmes ponctuels ou hors-psoc</t>
  </si>
  <si>
    <t>RAYONNEMENT</t>
  </si>
  <si>
    <t>2 à 5 MRC</t>
  </si>
  <si>
    <t>Non catégorisé</t>
  </si>
  <si>
    <t>Municipal</t>
  </si>
  <si>
    <t>Régional</t>
  </si>
  <si>
    <t>Sous-régional</t>
  </si>
  <si>
    <t>MISSION GLOBALE 
2023-2024 
Rehaussement  sectoriel
Récurrents 
+
Non récur.</t>
  </si>
  <si>
    <t>ENTENTE
SPÉCIFIQUE 
2023-2024
Indexée
Récurrents
+
Non récur.</t>
  </si>
  <si>
    <t>AUTRES FINANCEMENTS
2023-2024</t>
  </si>
  <si>
    <t>Note 1</t>
  </si>
  <si>
    <t>Note 2</t>
  </si>
  <si>
    <t>Note 3</t>
  </si>
  <si>
    <t>Note 4</t>
  </si>
  <si>
    <t>Note 5</t>
  </si>
  <si>
    <t>Note 6</t>
  </si>
  <si>
    <t>4. Le taux d'indexation prescrit par le MSSS est de 3,7 % pour l'année 2022-2023.</t>
  </si>
  <si>
    <t>Pour les notes, voir l'onglet Notes</t>
  </si>
  <si>
    <t xml:space="preserve">Le budget de base requis est le financement de base qui permet la réalisation de la mission d’un organisme reconnu. Il est obtenu en additionnant les montants requis pour financer les activités liées au mouvement communautaire, les frais généraux et les frais salariaux liés à la réalisation des activités de base pour chaque type d’organisme communautaire. L’année de référence qui a servi pour le calcul des BBR est 2015-2016. Il est ajusté annuellement, selon le taux d’indexation prévu par le MSSS pour les organismes communautaires. Pour les organismes dont le rayonnement est au-delà d’une MRC, un montant supplémentaire s’ajoute par MRC desservie.
Le présent document ne constitue pas un engagement financier de la part du CISSS, mais plutôt l’expression de sa reconnaissance envers la contribution des organismes communautaires au bien-être de la population de Chaudière-Appalaches et sa volonté de viser la consolidation de leur financement.  
Note : Ajustement du taux d’indexation - exercices financiers 2016-2017 (1,2 %), 2017-2018 (0,7 %), 2018-2019 (1,6 %), 2019-2020 (1,8%), 2020-2021 (2,2 %), 2021-2022 (1,6 %), 2022-2023 (2,9 %), 2023-2024 (3.7%)
</t>
  </si>
  <si>
    <t xml:space="preserve">Organismes réalisant des activités d’accueil, d’entraide, d’écoute et de dépannage. L’entraide peut être tant matérielle que technique ou psychosociale. Ces organismes peuvent disposer d’un local pour mener leurs activités. </t>
  </si>
  <si>
    <t>Organismes offrant des activités de soutien aux personnes dans leur démarche pour faire reconnaître ou valoir leurs droits. Ils exercent également des activités promotionnelles, des activités de sensibilisation et de défense des droits et des intérêts pour les personnes visées par l’organisme.</t>
  </si>
  <si>
    <t xml:space="preserve">Les organismes communautaires de milieux de vie désignent des organismes qui sont au service d’une communauté ciblée. Ces organismes offrent à ces communautés un milieu de vie, c’est-à-dire un lieu physique d’appartenance et de transition, un réseau d’entraide et d’action. Ils offrent généralement des activités qui peuvent se regrouper ainsi : des services de soutien individuel et de groupe, des activités éducatives, des actions collectives ainsi que des activités de prévention et de promotion. </t>
  </si>
  <si>
    <t xml:space="preserve">Ce type désigne les organismes qui opèrent un lieu d’accueil offrant des services de gîte et de couvert ainsi qu’une intervention individuelle et de groupe, des services de prévention, de suivi post hébergement, de consultation externe et autres services connexes. </t>
  </si>
  <si>
    <t>Ce type d’organisme régional est chargé de représenter les intérêts communs des organismes communautaires, de les défendre et de promouvoir les intérêts des populations qu’il dessert, d’en assurer la reconnaissance auprès de la population en général et de les soutenir par des activités d’information, de formation, de recherche et d’animation.</t>
  </si>
  <si>
    <t>Rayonnement</t>
  </si>
  <si>
    <t xml:space="preserve"> - Municipal : Organisme desservant habituellement le territoire d’une ou de plusieurs municipalités, sans toutefois desservir toutes les municipalités d’un territoire de MRC.</t>
  </si>
  <si>
    <t xml:space="preserve"> - MRC : Organisme qui dessert, sur une base régulière, toutes les municipalités d’un même territoire de MRC</t>
  </si>
  <si>
    <t xml:space="preserve"> - 2 à 5 MRC : Organisme qui dessert, sur une base régulière, toutes les municipalités de 2 à 5 MRC</t>
  </si>
  <si>
    <t xml:space="preserve"> - Sous régional : Organisme dont le rayonnement est supérieur à six MRC</t>
  </si>
  <si>
    <t xml:space="preserve"> - Régional : Organisme qui dessert l'ensemble des MRC de la région.</t>
  </si>
  <si>
    <t>Ajouter 1 472 $ pour chaque MRC additionnelle desservie</t>
  </si>
  <si>
    <t>À partir de 6 MRC, ajouter 1 472 $ pour chaque MRC additionnelle desservie</t>
  </si>
  <si>
    <t>Ajouter 7 473 $ par MRC additionnelle desservie</t>
  </si>
  <si>
    <t>À partir de 6 MRC, ajouter 7 473 $ par MRC additionnelle desservie</t>
  </si>
  <si>
    <t>Ajouter 7 849 $ 
par MRC additionnelle desservie</t>
  </si>
  <si>
    <t>À partir de 6 MRC, ajouter 7 849 $ par MRC additionnelle desservie</t>
  </si>
  <si>
    <t>Ajouter 32 701 $
par MRC additionnelle desservie</t>
  </si>
  <si>
    <t>À partir de 6 MRC,
ajouter 32 701 $ par MRC additionnelle desservie</t>
  </si>
  <si>
    <t>PROGRAMME DE SOUTIEN AUX ORGANISMES COMMUNAUTAIRES
Coordonnées des organismes</t>
  </si>
  <si>
    <t>NOM ORGANISME</t>
  </si>
  <si>
    <t>SITE INTERNET</t>
  </si>
  <si>
    <t>COURRIEL</t>
  </si>
  <si>
    <t>TÉLÉPHONE</t>
  </si>
  <si>
    <t>https://apedah.weebly.com/</t>
  </si>
  <si>
    <t>apedah@hotmail.com</t>
  </si>
  <si>
    <t>418 228-0030</t>
  </si>
  <si>
    <t>https://www.accueil-serenite.org/</t>
  </si>
  <si>
    <t>accueilserenite@gmail.com</t>
  </si>
  <si>
    <t>418 883-2121</t>
  </si>
  <si>
    <t>Milieu de vie et soutien dans la communauté</t>
  </si>
  <si>
    <t>http://jeunessecs.com/</t>
  </si>
  <si>
    <t>actionjeunesse@outlook.com</t>
  </si>
  <si>
    <t>418 789-1370</t>
  </si>
  <si>
    <t>https://boussolejuridique.ca/ressource/aide-aux-jeunes-contrevenants-de-beauce/</t>
  </si>
  <si>
    <t>beauce@equijustice.ca</t>
  </si>
  <si>
    <t>418 397-6578</t>
  </si>
  <si>
    <t>https://albatroslevis.com/</t>
  </si>
  <si>
    <t>albatroslevis@hotmail.com</t>
  </si>
  <si>
    <t>418 832-9992</t>
  </si>
  <si>
    <t>https://allaitementquebec.org/</t>
  </si>
  <si>
    <t>info@allaitementquebec.org</t>
  </si>
  <si>
    <t>418 704-3575</t>
  </si>
  <si>
    <t>N/A</t>
  </si>
  <si>
    <t>http://www.alliancejeunesse.com/</t>
  </si>
  <si>
    <t>info@alliancejeunesse.com</t>
  </si>
  <si>
    <t>418 834-9808</t>
  </si>
  <si>
    <t>https://www.amalgamemdjouest.com/</t>
  </si>
  <si>
    <t>direction@amalgamemdj.com</t>
  </si>
  <si>
    <t>418 831-7582</t>
  </si>
  <si>
    <t>https://www.benevolatbeauce.com/</t>
  </si>
  <si>
    <t>direction@benevolatbeauce.com</t>
  </si>
  <si>
    <t>418 228-0007</t>
  </si>
  <si>
    <t>http://afrca.ca/</t>
  </si>
  <si>
    <t>info@afrca.ca</t>
  </si>
  <si>
    <t>418 387-7379</t>
  </si>
  <si>
    <t>http://www.aavart.ca/</t>
  </si>
  <si>
    <t>aavart.fo@bellnet.ca</t>
  </si>
  <si>
    <t>418 334-0111</t>
  </si>
  <si>
    <t>https://alphis.ca/</t>
  </si>
  <si>
    <t>alphiscoordination@globetrotter.net</t>
  </si>
  <si>
    <t>418 356-2011</t>
  </si>
  <si>
    <t>https://aeclafontaine.ca/</t>
  </si>
  <si>
    <t>cynthia.vallee@aeclafontaine.ca</t>
  </si>
  <si>
    <t>418 387-2890</t>
  </si>
  <si>
    <t>Association des maisons de jeunes Chaudière-Appalaches</t>
  </si>
  <si>
    <t>http://www.211quebecregions.ca/record/QBC2165</t>
  </si>
  <si>
    <t>amdjca@hotmail.com</t>
  </si>
  <si>
    <t>http://www.aphchaudiere.org/</t>
  </si>
  <si>
    <t>info@aphchaudiere.org</t>
  </si>
  <si>
    <t>418 227-1224</t>
  </si>
  <si>
    <t>https://www.aphlevis.com/</t>
  </si>
  <si>
    <t>administration@aphlevis.ca</t>
  </si>
  <si>
    <t>418 832-8053</t>
  </si>
  <si>
    <t>Organisation d'hébergement</t>
  </si>
  <si>
    <t>http://www.st-apollinaire.com/entreprises-organismes/name/association-des-personnes-handicapees-de-lotbiniere-maison-de-repit/</t>
  </si>
  <si>
    <t>aphl@auvoilierdelili.com</t>
  </si>
  <si>
    <t>418 881-3884</t>
  </si>
  <si>
    <t>http://www.211quebecregions.ca/record/QBC1771</t>
  </si>
  <si>
    <t>horizonsoleil@videotron.ca</t>
  </si>
  <si>
    <t>418 598-9507</t>
  </si>
  <si>
    <t>http://www.aisrbs.com/</t>
  </si>
  <si>
    <t>direction@aisrbs.com</t>
  </si>
  <si>
    <t>418 228-5021</t>
  </si>
  <si>
    <t>http://www.associationrenaissance.ca/</t>
  </si>
  <si>
    <t>direction.assrenaissance@hotmail.com</t>
  </si>
  <si>
    <t>418 335-5636</t>
  </si>
  <si>
    <t>https://atelieroccupationnelrivesud.com/</t>
  </si>
  <si>
    <t>info@atelieroccupationnelrivesud.com</t>
  </si>
  <si>
    <t>418 835-1478</t>
  </si>
  <si>
    <t>https://aubercail.net/</t>
  </si>
  <si>
    <t>cathy.fecteau@aubercail.net</t>
  </si>
  <si>
    <t>418 227-4181</t>
  </si>
  <si>
    <t>http://www.laubedelapaix.com/</t>
  </si>
  <si>
    <t>aubepaix@hotmail.com</t>
  </si>
  <si>
    <t>418 338-9141</t>
  </si>
  <si>
    <t>http://www.auxquatrevents.ca/</t>
  </si>
  <si>
    <t xml:space="preserve">direction@auxquatrevents.ca </t>
  </si>
  <si>
    <t>418 833-3532</t>
  </si>
  <si>
    <t>http://calacsrivesud.org/</t>
  </si>
  <si>
    <t>info@calacsrivesud.org</t>
  </si>
  <si>
    <t>418 835-8342</t>
  </si>
  <si>
    <t>https://www.cpalotbiniere.com/</t>
  </si>
  <si>
    <t>info@cpalotbiniere.com</t>
  </si>
  <si>
    <t>418 728-4825</t>
  </si>
  <si>
    <t>http://www.capjlevis.com/</t>
  </si>
  <si>
    <t>richard.begin@capjlevis.com</t>
  </si>
  <si>
    <t>418 838-6906</t>
  </si>
  <si>
    <t>https://centrealteragir.com/</t>
  </si>
  <si>
    <t>direction@centrealteragir.com</t>
  </si>
  <si>
    <t>418 335-9717</t>
  </si>
  <si>
    <t>Centre CASA</t>
  </si>
  <si>
    <t>https://www.centrecasa.qc.ca/</t>
  </si>
  <si>
    <t>casa@centrecasa.qc.ca</t>
  </si>
  <si>
    <t>418 871-8380</t>
  </si>
  <si>
    <t>http://www.211quebecregions.ca/record/QBC1774</t>
  </si>
  <si>
    <t>normandie@globetrotter.net</t>
  </si>
  <si>
    <t>418 248-3158</t>
  </si>
  <si>
    <t>https://www.mdfmontmagnysud.net</t>
  </si>
  <si>
    <t>info@mdfmontmagnysud.net</t>
  </si>
  <si>
    <t>418 469-3988</t>
  </si>
  <si>
    <t>https://cabbe.org/</t>
  </si>
  <si>
    <t>direction@cabbe.org</t>
  </si>
  <si>
    <t>418 397-0135</t>
  </si>
  <si>
    <r>
      <t>Centre d'action bén</t>
    </r>
    <r>
      <rPr>
        <sz val="10"/>
        <rFont val="Arial"/>
        <family val="2"/>
      </rPr>
      <t>é</t>
    </r>
    <r>
      <rPr>
        <b/>
        <sz val="11"/>
        <color theme="1"/>
        <rFont val="Arial Narrow"/>
        <family val="2"/>
      </rPr>
      <t>vole Concert'Action</t>
    </r>
  </si>
  <si>
    <t>https://www.concertaction.org/</t>
  </si>
  <si>
    <t>concert-action@sogetel.net</t>
  </si>
  <si>
    <t>418 458-2737</t>
  </si>
  <si>
    <t>https://www.cecb.ca</t>
  </si>
  <si>
    <t>direction@cabml.ca</t>
  </si>
  <si>
    <t>418 248-7242</t>
  </si>
  <si>
    <t>https://www.calacsca.qc.ca/</t>
  </si>
  <si>
    <t>direction@calacsca.qc.ca</t>
  </si>
  <si>
    <t>581 428-6856</t>
  </si>
  <si>
    <t>Centre d'assistance et d'accompagnement aux plaintes - Chaudière-Appalaches</t>
  </si>
  <si>
    <t>https://caapca.ca/</t>
  </si>
  <si>
    <t>info@caapca.ca</t>
  </si>
  <si>
    <t>418 387-8414</t>
  </si>
  <si>
    <t>https://www.centrestimulationintercom.ca/</t>
  </si>
  <si>
    <t>dg@centreintercom.ca</t>
  </si>
  <si>
    <t>418 755-0309</t>
  </si>
  <si>
    <t>https://centredeviebellechasse.jimdofree.com/</t>
  </si>
  <si>
    <t>centredeviebell@gmail.com</t>
  </si>
  <si>
    <t>418 883-4058</t>
  </si>
  <si>
    <t>https://www.cepsbeauceetchemins.com/</t>
  </si>
  <si>
    <t>administration@cepsbe.ca</t>
  </si>
  <si>
    <t>418 228-3106</t>
  </si>
  <si>
    <t>http://www.cerd.ca/</t>
  </si>
  <si>
    <t>cerd@cerd.ca</t>
  </si>
  <si>
    <t>418 449-5155</t>
  </si>
  <si>
    <t>http://www.centredequitherapielaremontee.com/</t>
  </si>
  <si>
    <t>laremontee@gmail.com</t>
  </si>
  <si>
    <t>418 241-8476</t>
  </si>
  <si>
    <t>https://www.centredomremy.com/</t>
  </si>
  <si>
    <t>info@centredomremy.com</t>
  </si>
  <si>
    <t>418 335-3529</t>
  </si>
  <si>
    <t>http://www.exequo.ca/</t>
  </si>
  <si>
    <t>direction@exequo.ca</t>
  </si>
  <si>
    <t>418 390-1900</t>
  </si>
  <si>
    <t>http://www.centrefemmesrosedesvents.ca/</t>
  </si>
  <si>
    <t xml:space="preserve">dg@cfrv.ca </t>
  </si>
  <si>
    <t>418 338-5453</t>
  </si>
  <si>
    <t>http://centrefemmeslancrage.com/</t>
  </si>
  <si>
    <t>centre_femmes_ancrage@bellnet.ca</t>
  </si>
  <si>
    <t>418 838-3733</t>
  </si>
  <si>
    <t>https://centre-la-barre-du-jour.business.site/</t>
  </si>
  <si>
    <t>centrelabarredujour@globetrotter.net</t>
  </si>
  <si>
    <t>418 887-7100</t>
  </si>
  <si>
    <t>https://centre-cym.com/</t>
  </si>
  <si>
    <t>direction@centre-cym.com</t>
  </si>
  <si>
    <t>418 247-7600</t>
  </si>
  <si>
    <t>https://cflajardilec.org/</t>
  </si>
  <si>
    <t>info@cflajardilec.org</t>
  </si>
  <si>
    <t>418 598-9677</t>
  </si>
  <si>
    <t>http://www.centrefemmesdebeauce.org/</t>
  </si>
  <si>
    <t>c-femmesbeauce1980@globetrotter.net</t>
  </si>
  <si>
    <t>418 227-4037</t>
  </si>
  <si>
    <t>http://centrefemmesbellechasse.com/</t>
  </si>
  <si>
    <t>cfemmesbellechasse@telus.net</t>
  </si>
  <si>
    <t>418 883-3633</t>
  </si>
  <si>
    <t>http://www.cflotbiniere.qc.ca/blog/</t>
  </si>
  <si>
    <t>direction@cflotbiniere.org</t>
  </si>
  <si>
    <t>418 728-4402</t>
  </si>
  <si>
    <t>https://www.centraide-quebec.com/organisation/club-parentaide-beauce-centre-3/</t>
  </si>
  <si>
    <t>direction@clubparentaide.com</t>
  </si>
  <si>
    <t>418 397-1460</t>
  </si>
  <si>
    <t>https://comptoirlegrenier.com/</t>
  </si>
  <si>
    <t xml:space="preserve">direction@comptoirlegrenier.com </t>
  </si>
  <si>
    <t>418 835-5336</t>
  </si>
  <si>
    <t>www.benevoleenaction.com/</t>
  </si>
  <si>
    <t>direction@benevoleenaction.com</t>
  </si>
  <si>
    <t>418 838-4094</t>
  </si>
  <si>
    <t>http://www.mcdc.info/fr/</t>
  </si>
  <si>
    <t>director@mcdc.info</t>
  </si>
  <si>
    <t>418 332-3851</t>
  </si>
  <si>
    <t>https://www.gorendezvous.com/fr/coupdepoucenourrice</t>
  </si>
  <si>
    <t>coupdepoucenourrice@hotmail.com</t>
  </si>
  <si>
    <t>418 331-2120</t>
  </si>
  <si>
    <t>Diabète Beauce-Etchemin inc.</t>
  </si>
  <si>
    <t>http://www.diabete.qc.ca/</t>
  </si>
  <si>
    <t>diabetebce@hotmail.com</t>
  </si>
  <si>
    <t>418 227-1608</t>
  </si>
  <si>
    <t>http://www.entraidesolidarite.com/</t>
  </si>
  <si>
    <t>direction@entraidesolidarite.com</t>
  </si>
  <si>
    <t>418 883-3699</t>
  </si>
  <si>
    <t>http://www.211quebecregions.ca/record/QBC0824</t>
  </si>
  <si>
    <t>entraidestecroix@videotron.ca</t>
  </si>
  <si>
    <t>418 926-3888</t>
  </si>
  <si>
    <t>https://espacesansviolence.org/chaudiereappalaches/</t>
  </si>
  <si>
    <t>chaudiere-appalaches@espacesansviolence.org</t>
  </si>
  <si>
    <t>418 603-8383</t>
  </si>
  <si>
    <t>https://www.frigospleins.com/</t>
  </si>
  <si>
    <t>direction@frigospleins.com</t>
  </si>
  <si>
    <t>418 883-1399</t>
  </si>
  <si>
    <t>https://appalaches.grandsfreresgrandessoeurs.ca/</t>
  </si>
  <si>
    <t>direction@gfgsappalaches.com</t>
  </si>
  <si>
    <t>418 335-7404</t>
  </si>
  <si>
    <t>https://www.grischap.org/</t>
  </si>
  <si>
    <t>direction@grischap.org</t>
  </si>
  <si>
    <t>418 903-7878</t>
  </si>
  <si>
    <t>Sens.promo. et défense droits</t>
  </si>
  <si>
    <t>http://www.groupejonathan.ca/</t>
  </si>
  <si>
    <t>info@groupejonathan.ca</t>
  </si>
  <si>
    <t>418 387-6888</t>
  </si>
  <si>
    <t>https://www.canceretvie.com/</t>
  </si>
  <si>
    <t>canceretvie@gmail.com</t>
  </si>
  <si>
    <t>418 335-5355</t>
  </si>
  <si>
    <t>http://www.esperanceetcancer.org/</t>
  </si>
  <si>
    <t>direction@esperanceetcancer.org</t>
  </si>
  <si>
    <t>418 227-1607</t>
  </si>
  <si>
    <t>http://www.havre-eclaircie.ca/</t>
  </si>
  <si>
    <t>eclairci@globetrotter.net</t>
  </si>
  <si>
    <t>418 227-1025</t>
  </si>
  <si>
    <t>http://www.211quebecregions.ca/record/QBC1782</t>
  </si>
  <si>
    <t>direction@intervalleappalaches.com</t>
  </si>
  <si>
    <t>418 338-1694</t>
  </si>
  <si>
    <t>http://popotes.org/sab/la-chaudronnee-du-bel-age</t>
  </si>
  <si>
    <t>la.chaudronnee@videotron.ca</t>
  </si>
  <si>
    <t>418 598-3235</t>
  </si>
  <si>
    <t>https://aidealimentairelotbiniere.org</t>
  </si>
  <si>
    <t>aidealimentairelotbiniere@gmail.com</t>
  </si>
  <si>
    <t>418 728-4201</t>
  </si>
  <si>
    <t>http://lacroisee.info/</t>
  </si>
  <si>
    <t>lacroisee.direction@gmail.com</t>
  </si>
  <si>
    <t>418 335-1184</t>
  </si>
  <si>
    <t>https://www.croiseedeschemins.ca/</t>
  </si>
  <si>
    <t>croiseedeschemins@cgocable.ca</t>
  </si>
  <si>
    <t>418 227-0897</t>
  </si>
  <si>
    <t>https://maisonlafrontiere.com/</t>
  </si>
  <si>
    <t>direction@maisonlafrontiere.com</t>
  </si>
  <si>
    <t>418 248-7133</t>
  </si>
  <si>
    <t>http://www.lagitee.ca/femmes-466-accueil.php</t>
  </si>
  <si>
    <t>info@lagitee.ca</t>
  </si>
  <si>
    <t>418 335-5551</t>
  </si>
  <si>
    <t>https://www.jonctionpourelle.com/</t>
  </si>
  <si>
    <t>jonc@bellnet.ca</t>
  </si>
  <si>
    <t>418 833-8002</t>
  </si>
  <si>
    <t>http://www.maisondesaineslevis.ca/</t>
  </si>
  <si>
    <t>direction@maisondesaineslevis.ca</t>
  </si>
  <si>
    <t>418 838-4100</t>
  </si>
  <si>
    <t>https://www.mdjcharny.com/</t>
  </si>
  <si>
    <t>mdjsjcch@gmail.com</t>
  </si>
  <si>
    <t>418 832-4795</t>
  </si>
  <si>
    <t>https://rmjq.org/maison/mdj-de-la-mrc-robert-cliche/</t>
  </si>
  <si>
    <t>mdj.mrc.rc@hotmail.com</t>
  </si>
  <si>
    <t>418 397-5722</t>
  </si>
  <si>
    <t>https://www.mdjmontmagny.com/</t>
  </si>
  <si>
    <t>mdjmontmagny@hotmail.com</t>
  </si>
  <si>
    <t>418 248-7123</t>
  </si>
  <si>
    <t>https://www.mdjaigle.com/</t>
  </si>
  <si>
    <t>direction@mdjaigle.com</t>
  </si>
  <si>
    <t>418 496-0925</t>
  </si>
  <si>
    <t>https://rmjq.org/maison/mdj-saint-jean-chrysostome/</t>
  </si>
  <si>
    <t>418 839-5874</t>
  </si>
  <si>
    <t>https://www.mdjthetford.com/</t>
  </si>
  <si>
    <t>mdj_thetford@outlook.com</t>
  </si>
  <si>
    <t>418 335-5075</t>
  </si>
  <si>
    <t>http://www.st-malachie.qc.ca/pages/maison-des-jeunes-isotope</t>
  </si>
  <si>
    <t>mdj.isotope.st-malachie@hotmail.com</t>
  </si>
  <si>
    <t>418 642-5565</t>
  </si>
  <si>
    <t>https://www.mdjazymut.com/?utm_source=google&amp;utm_medium=wix_google_business_profile&amp;utm_campaign=11686720352212825757</t>
  </si>
  <si>
    <t>direction@mdjazymut.com</t>
  </si>
  <si>
    <t>418 831-8328</t>
  </si>
  <si>
    <t>http://www.maisondutournant.org/</t>
  </si>
  <si>
    <t>lamaisondutournant@sogetel.net</t>
  </si>
  <si>
    <t>418 625-4700</t>
  </si>
  <si>
    <t>http://www.la-passerelle.ca/</t>
  </si>
  <si>
    <t>lapasserellelevis@gmail.com</t>
  </si>
  <si>
    <t>418 832-1555</t>
  </si>
  <si>
    <t>http://popotes.org/sab/popote-roulante-des-aulnaies</t>
  </si>
  <si>
    <t>popoteroulantedesaulnaies@gmail.com</t>
  </si>
  <si>
    <t>418 354-2283</t>
  </si>
  <si>
    <t>https://www.entraidelarencontre.org/</t>
  </si>
  <si>
    <t>direction@entraidelarencontre.org</t>
  </si>
  <si>
    <t>418 387-3650</t>
  </si>
  <si>
    <t>https://www.mdjlaruche.com/</t>
  </si>
  <si>
    <t>mdjlaruche@hotmail.com</t>
  </si>
  <si>
    <t>418 839-5304</t>
  </si>
  <si>
    <t>http://www.alzheimerchap.qc.ca/</t>
  </si>
  <si>
    <t>info@alzheimerchap.qc.ca</t>
  </si>
  <si>
    <t>418 387-1230</t>
  </si>
  <si>
    <t>https://grand-village.com/</t>
  </si>
  <si>
    <t>info@grand-village.com</t>
  </si>
  <si>
    <t>418 831-1677</t>
  </si>
  <si>
    <t>http://popotes.org/sab/la-tournee-des-marmitons-de-montmagny</t>
  </si>
  <si>
    <t>latourneedesmarmitons@outlook.com</t>
  </si>
  <si>
    <t>418 241-2229</t>
  </si>
  <si>
    <t>http://adoberge.com/</t>
  </si>
  <si>
    <t>administration@ladoberge.ca</t>
  </si>
  <si>
    <t>418 834-3603</t>
  </si>
  <si>
    <t>https://ladroit.org/ladroit/</t>
  </si>
  <si>
    <t>ladroit@ladroit.org</t>
  </si>
  <si>
    <t>418 837-1113</t>
  </si>
  <si>
    <t xml:space="preserve">L'Alternative Appalaches inc. </t>
  </si>
  <si>
    <t>https://www.alternativefrontenac.com/</t>
  </si>
  <si>
    <t>direction@alternativefrontenac.com</t>
  </si>
  <si>
    <t>418 338-6636</t>
  </si>
  <si>
    <t>https://www.lancre.org/</t>
  </si>
  <si>
    <t>direction@lancre.org</t>
  </si>
  <si>
    <t>418 248-0068</t>
  </si>
  <si>
    <t>https://www.arcencielrpph.com/</t>
  </si>
  <si>
    <t>contact@arcencielrpph.com</t>
  </si>
  <si>
    <t>418 248-3055</t>
  </si>
  <si>
    <t>http://larcheleprintemps.org/</t>
  </si>
  <si>
    <t>dir.larcheleprintemps@gmail.com</t>
  </si>
  <si>
    <t>418 642-5785</t>
  </si>
  <si>
    <t>L'Assiettée Beauceronne</t>
  </si>
  <si>
    <t>https://www.aubercail.net/assiettee-beauceronne/</t>
  </si>
  <si>
    <t>abeauce@globetrotter.net</t>
  </si>
  <si>
    <t>418 228-6373</t>
  </si>
  <si>
    <t>https://www.aphbellechasse.org/</t>
  </si>
  <si>
    <t>aphb@videotron.ca</t>
  </si>
  <si>
    <t>418 982-3328</t>
  </si>
  <si>
    <t>https://www.tcc2rives.qc.ca/</t>
  </si>
  <si>
    <t>direction@tcc2rives.qc.ca</t>
  </si>
  <si>
    <t>418 842-8421</t>
  </si>
  <si>
    <t>http://www.lauralemerveil.ca/</t>
  </si>
  <si>
    <t>administration@lauralemerveil.ca</t>
  </si>
  <si>
    <t>418 930-3363</t>
  </si>
  <si>
    <t>http://www.cjebellechasse.qc.ca/</t>
  </si>
  <si>
    <t>direction@cestmoncarrefour.com</t>
  </si>
  <si>
    <t>418 887-7117</t>
  </si>
  <si>
    <t>https://parrainagejeunesse.com/</t>
  </si>
  <si>
    <t>direction@parrainagejeunesse.com</t>
  </si>
  <si>
    <t>418 221-7123</t>
  </si>
  <si>
    <t>http://www.211quebecregions.ca/record/QBC1796</t>
  </si>
  <si>
    <t>cercledelamitie@outlook.com</t>
  </si>
  <si>
    <t>418 241-9512</t>
  </si>
  <si>
    <t>https://lefouillis.ca/</t>
  </si>
  <si>
    <t>comptoirlefouillis@gmail.com</t>
  </si>
  <si>
    <t>418 835-1625</t>
  </si>
  <si>
    <t>http://www.contrevent.org/</t>
  </si>
  <si>
    <t>contrevent@contrevent.org</t>
  </si>
  <si>
    <t>418 835-1967</t>
  </si>
  <si>
    <t>https://filon.ca/</t>
  </si>
  <si>
    <t>coordination@filon.ca</t>
  </si>
  <si>
    <t>418 603-3915</t>
  </si>
  <si>
    <t>http://www.lehavredesfemmes.com/</t>
  </si>
  <si>
    <t>direction@lehavredesfemmes.com</t>
  </si>
  <si>
    <t>418 247-7622</t>
  </si>
  <si>
    <t>https://entraidelehavre.ca/</t>
  </si>
  <si>
    <t>lehavre1994@outlook.com</t>
  </si>
  <si>
    <t>418 335-6989</t>
  </si>
  <si>
    <t>http://web.lemurmure.org/</t>
  </si>
  <si>
    <t>lemurmure@lemurmure.org</t>
  </si>
  <si>
    <t>418 774-2444</t>
  </si>
  <si>
    <t>https://www.patrodelevis.com/</t>
  </si>
  <si>
    <t>renseignement@patrolevis.org</t>
  </si>
  <si>
    <t>418 833-4477</t>
  </si>
  <si>
    <t>https://lerappel.org/</t>
  </si>
  <si>
    <t>le.rappel@globetrotter.net</t>
  </si>
  <si>
    <t>418 227-2025</t>
  </si>
  <si>
    <t>https://www.lerelait.com/</t>
  </si>
  <si>
    <t>allaitement@lerelait.com</t>
  </si>
  <si>
    <t>418 291-8383</t>
  </si>
  <si>
    <t>https://www.serviceentraidecharny.com/</t>
  </si>
  <si>
    <t>info@serviceentraidecharny.com</t>
  </si>
  <si>
    <t>418 832-0768</t>
  </si>
  <si>
    <t>http://lesillon.com/</t>
  </si>
  <si>
    <t>info@lesillon.com</t>
  </si>
  <si>
    <t>418 227-6464</t>
  </si>
  <si>
    <t>http://traitdunionmontmagny.com/</t>
  </si>
  <si>
    <t>direction@traitdunionmontmagny.com</t>
  </si>
  <si>
    <t>418 248-4948</t>
  </si>
  <si>
    <t>https://www.entraidepascaltache.org/</t>
  </si>
  <si>
    <t>pascaltache@videotron.ca</t>
  </si>
  <si>
    <t>418 607-0545</t>
  </si>
  <si>
    <t>http://www.211quebecregions.ca/record/QBC1801</t>
  </si>
  <si>
    <t>lesamiesdepanet@outlook.com</t>
  </si>
  <si>
    <t>418 249-2941</t>
  </si>
  <si>
    <t>http://www.211quebecregions.ca/record/QBC1363</t>
  </si>
  <si>
    <t>nouveauxsentiers@globetrotter.net</t>
  </si>
  <si>
    <t>418 359-3348</t>
  </si>
  <si>
    <t>http://lessentieletchemins.com/</t>
  </si>
  <si>
    <t>lessentiel@sogetel.net</t>
  </si>
  <si>
    <t>418 625-4112</t>
  </si>
  <si>
    <t>https://lesateliersdeleveil.com/</t>
  </si>
  <si>
    <t>eveil@sogetel.net</t>
  </si>
  <si>
    <t>418 625-3817</t>
  </si>
  <si>
    <t>https://lienpartage.org/</t>
  </si>
  <si>
    <t>info@lienpartage.org</t>
  </si>
  <si>
    <t>418 387-3391</t>
  </si>
  <si>
    <t>http://interfaceoja.com/</t>
  </si>
  <si>
    <t>levis@equijustice.ca</t>
  </si>
  <si>
    <t>418 834-0155</t>
  </si>
  <si>
    <t>http://www.oasisdelotbiniere.org/</t>
  </si>
  <si>
    <t>direction@oasisdelotbiniere.org</t>
  </si>
  <si>
    <t>418 728-2085</t>
  </si>
  <si>
    <t>https://www.mdjolivieretchemins.com/</t>
  </si>
  <si>
    <t>mdj_olivier@hotmail.com</t>
  </si>
  <si>
    <t>418 594-5886</t>
  </si>
  <si>
    <t>https://www.mfbeauceetchemins.org/</t>
  </si>
  <si>
    <t>direction@mfbeauceetchemins.org</t>
  </si>
  <si>
    <t>418 228-9192</t>
  </si>
  <si>
    <t>http://maisonfamille.net/</t>
  </si>
  <si>
    <t>anick.campeau@maisonfamille.net</t>
  </si>
  <si>
    <t>418 208-0219</t>
  </si>
  <si>
    <t>https://www.mfbellechasse.org/</t>
  </si>
  <si>
    <t>info@mfbellechasse.org</t>
  </si>
  <si>
    <t>418 883-3101</t>
  </si>
  <si>
    <t>http://maisonfamillemrclislet.com/</t>
  </si>
  <si>
    <t>maisondelafamille@mdflislet.com</t>
  </si>
  <si>
    <t>418 356-3737</t>
  </si>
  <si>
    <t>http://www.maisonfamillenb.com/</t>
  </si>
  <si>
    <t>luce.lacroix@maisonfamillenb.com</t>
  </si>
  <si>
    <t>418 387-3585</t>
  </si>
  <si>
    <t>http://www.maisonfamillelotbiniere.com/</t>
  </si>
  <si>
    <t>maisonfamillelotbiniere@telus.net</t>
  </si>
  <si>
    <t>418 881-3486</t>
  </si>
  <si>
    <t>https://www.centraide-quebec.com/organisation/maison-de-la-famille-r-e-v-rive-sud/</t>
  </si>
  <si>
    <t>maisonrev@gmail.com</t>
  </si>
  <si>
    <t>418 835-5926</t>
  </si>
  <si>
    <t>https://www.maisonfamille-rs.org/</t>
  </si>
  <si>
    <t>maison@maisonfamille-rs.org</t>
  </si>
  <si>
    <t>418 835-5603</t>
  </si>
  <si>
    <t>http://www.211quebecregions.ca/record/QBC1164</t>
  </si>
  <si>
    <t>comptabilite@saint-henri.ca</t>
  </si>
  <si>
    <t>418 882-2401</t>
  </si>
  <si>
    <t>http://www.mdjutopie.com/</t>
  </si>
  <si>
    <t>mdj_utopie@hotmail.com</t>
  </si>
  <si>
    <t>418 386-3364</t>
  </si>
  <si>
    <t>https://www.mdjbeaucesartigan.com/</t>
  </si>
  <si>
    <t>direction@mdjbeaucesartigan.com</t>
  </si>
  <si>
    <t>418 227-6272</t>
  </si>
  <si>
    <t>https://www.mdj-lislet-nord.com/</t>
  </si>
  <si>
    <t>mdj.lislet.nord@gmail.com</t>
  </si>
  <si>
    <t>418 598-3942</t>
  </si>
  <si>
    <t>http://www.211quebecregions.ca/record/QBC1177</t>
  </si>
  <si>
    <t>mdj-st-michel@hotmail.com</t>
  </si>
  <si>
    <t>418 884-3630</t>
  </si>
  <si>
    <t>https://www.municipaliteeastbroughton.com/loisirs-et-vie-communautaire/maison-des-jeunes/</t>
  </si>
  <si>
    <t>maisondesjeuneseb@outlook.com</t>
  </si>
  <si>
    <t>418 281-9336</t>
  </si>
  <si>
    <t>http://www.211quebecregions.ca/record/QBC1168</t>
  </si>
  <si>
    <t>https://www.211quebecregions.ca/organisme/maison-des-jeunes-des-frontieres-du-sud-QBC0537</t>
  </si>
  <si>
    <t>mdj.kate@gmail.com</t>
  </si>
  <si>
    <t>418 356-5655</t>
  </si>
  <si>
    <t>http://www.211quebecregions.ca/record/QBC1809</t>
  </si>
  <si>
    <t>mdjlacaylmer01@gmail.com</t>
  </si>
  <si>
    <t>581 209-0015</t>
  </si>
  <si>
    <t>https://www.211quebecregions.ca/organisme/maison-des-jeunes-de-saint-raphael-QBC1178</t>
  </si>
  <si>
    <t>mdjstraphael@hotmail.com</t>
  </si>
  <si>
    <t>418 243-3457</t>
  </si>
  <si>
    <t>https://www.maisoneclaircie.qc.ca/</t>
  </si>
  <si>
    <t>mtrudel@maisoneclaircie.qc.ca</t>
  </si>
  <si>
    <t>418 650-1076</t>
  </si>
  <si>
    <t>http://maisonlodyssee.com/</t>
  </si>
  <si>
    <t>administration@maisonlodyssee.com</t>
  </si>
  <si>
    <t>418 387-7071</t>
  </si>
  <si>
    <t>http://www.toxicogite.ca/centres-de-traitement-en-dependances/manoir-aylmer/</t>
  </si>
  <si>
    <t>directionmanoiraylmer@gmail.com</t>
  </si>
  <si>
    <t>819 212-2398</t>
  </si>
  <si>
    <t>https://www.moissonbeauce.qc.ca/</t>
  </si>
  <si>
    <t>info@moissonbeauce.qc.ca</t>
  </si>
  <si>
    <t>418 227-4035</t>
  </si>
  <si>
    <t>https://nouvelessor.net/</t>
  </si>
  <si>
    <t>nouvelessor@sogetel.net</t>
  </si>
  <si>
    <t>418 383-5252</t>
  </si>
  <si>
    <t>https://www.ouvretoncoeuralespoir.com/</t>
  </si>
  <si>
    <t>direction@ouvretoncoeuralespoir.com</t>
  </si>
  <si>
    <t>418 222-6044</t>
  </si>
  <si>
    <t>http://www.parentaime.com/</t>
  </si>
  <si>
    <t>parentaime@sogetel.net</t>
  </si>
  <si>
    <t>418 625-2223</t>
  </si>
  <si>
    <t>https://www.parentsdanges.com/</t>
  </si>
  <si>
    <t>info@parentsdanges.com</t>
  </si>
  <si>
    <t>581 372-6859</t>
  </si>
  <si>
    <t>https://partageaumasculin.com/</t>
  </si>
  <si>
    <t>direction@partageaumasculin.com</t>
  </si>
  <si>
    <t>418 228-7682</t>
  </si>
  <si>
    <t>https://www.phars.org/</t>
  </si>
  <si>
    <t>nplante@phars.org</t>
  </si>
  <si>
    <t>418 838-4922</t>
  </si>
  <si>
    <t>https://popotes.org/popote/popote-roulante-de-lislet-inc/</t>
  </si>
  <si>
    <t>popoteroulantelislet@gmail.com</t>
  </si>
  <si>
    <t>418 291-3555</t>
  </si>
  <si>
    <t>https://www.presencelotbiniere.com/</t>
  </si>
  <si>
    <t>presencelotbiniere@hotmail.com</t>
  </si>
  <si>
    <t>581 983-9294</t>
  </si>
  <si>
    <t>http://www.211quebecregions.ca/record/QBC1813</t>
  </si>
  <si>
    <t>mdjsaintisidore@hotmail.com</t>
  </si>
  <si>
    <t>418 882-5852</t>
  </si>
  <si>
    <t>https://www.rjlotbiniere.com/</t>
  </si>
  <si>
    <t>direction@rjlotbiniere.com</t>
  </si>
  <si>
    <t>418 728-4665</t>
  </si>
  <si>
    <t>Regroupement des Organismes de Personnes Handicapées Région Chaudière-Appalaches</t>
  </si>
  <si>
    <t>https://www.rophrca.org/</t>
  </si>
  <si>
    <t>rophrca@videotron.ca</t>
  </si>
  <si>
    <t>418 837-2172</t>
  </si>
  <si>
    <t>http://aidants-lotbiniere.org/</t>
  </si>
  <si>
    <t>rpalotb@hotmail.com</t>
  </si>
  <si>
    <t>418 728-2663</t>
  </si>
  <si>
    <t>http://www.rphprt.com/</t>
  </si>
  <si>
    <t>rphprt@cgocable.ca</t>
  </si>
  <si>
    <t>418 335-7611</t>
  </si>
  <si>
    <t>http://www.rpab.ca/</t>
  </si>
  <si>
    <t>direction@rpab.ca</t>
  </si>
  <si>
    <t>418 883-1587</t>
  </si>
  <si>
    <t>https://www.rehabilitationdebeauce.com/</t>
  </si>
  <si>
    <t>michele.m@rehabqc.com</t>
  </si>
  <si>
    <t>418 253-6764</t>
  </si>
  <si>
    <t>https://reseauentraideappalaches.ca/</t>
  </si>
  <si>
    <t>rea.appalaches@gmail.com</t>
  </si>
  <si>
    <t>418 338-2024</t>
  </si>
  <si>
    <t>https://leberceau.ca/</t>
  </si>
  <si>
    <t>saintgeorges@leberceau.ca</t>
  </si>
  <si>
    <t>418 228-0356</t>
  </si>
  <si>
    <t>http://www.ressources-naissances.com/</t>
  </si>
  <si>
    <t>centre@ressources-naissances.com</t>
  </si>
  <si>
    <t>418 834-8085</t>
  </si>
  <si>
    <t>https://www.regionthetford.com/fr/actualite-details/2019/11/27/sos-onde-amitie-devient-expression-centre-d-ecoute-active/</t>
  </si>
  <si>
    <t>expression.direction@outlook.com</t>
  </si>
  <si>
    <t>418 338-3933</t>
  </si>
  <si>
    <t>http://santementaleca.com/</t>
  </si>
  <si>
    <t>direction@santementaleca.com</t>
  </si>
  <si>
    <t>418 835-5920</t>
  </si>
  <si>
    <t>https://www.serviceebsn.com/</t>
  </si>
  <si>
    <t>serviceebsn@gmail.com</t>
  </si>
  <si>
    <t>418 831-8160</t>
  </si>
  <si>
    <t>http://www.sebreakeyville.ca/</t>
  </si>
  <si>
    <t>direction@sebreakeyville.ca</t>
  </si>
  <si>
    <t>418 832-1671</t>
  </si>
  <si>
    <t>https://www.entraidepintendre.org/</t>
  </si>
  <si>
    <t>direction@entraidepintendre.org</t>
  </si>
  <si>
    <t>418 833-6731</t>
  </si>
  <si>
    <t>http://www.servicedentraide-sldl.com/</t>
  </si>
  <si>
    <t>se_stlambert@videotron.ca</t>
  </si>
  <si>
    <t>418 889-5109</t>
  </si>
  <si>
    <t>http://www.entraidestjean.org/</t>
  </si>
  <si>
    <t>info@entraidestjean.org</t>
  </si>
  <si>
    <t>418 839-0749</t>
  </si>
  <si>
    <t>https://www.entraidest-redempteur.com/</t>
  </si>
  <si>
    <t>entraide.stred@videotron.ca</t>
  </si>
  <si>
    <t>418 831-1451</t>
  </si>
  <si>
    <t>http://entraidest-romuald.org/</t>
  </si>
  <si>
    <t>direction@entraidest-romuald.org</t>
  </si>
  <si>
    <t>418 839-5588</t>
  </si>
  <si>
    <t>http://www.211quebecregions.ca/record/QBC0721</t>
  </si>
  <si>
    <t>13saintetienne@videotron.ca</t>
  </si>
  <si>
    <t>418 836-0468</t>
  </si>
  <si>
    <t>http://www.srieq.ca/</t>
  </si>
  <si>
    <t>srieq@bellnet.ca</t>
  </si>
  <si>
    <t>418 622-1037</t>
  </si>
  <si>
    <t>https://www.lasric.org/</t>
  </si>
  <si>
    <t>elarocque@lasric.org</t>
  </si>
  <si>
    <t>418 835-5283</t>
  </si>
  <si>
    <t>https://soupeaubouton.ca/accueil</t>
  </si>
  <si>
    <t>soupeaubouton@gmail.com</t>
  </si>
  <si>
    <t>418 358-6001</t>
  </si>
  <si>
    <t>https://www.st-leon-de-standon.com/pages/maison-des-jeunes-mdj</t>
  </si>
  <si>
    <t>blili@telus.net</t>
  </si>
  <si>
    <t>418 473-9400</t>
  </si>
  <si>
    <t>https://trocasm.com/</t>
  </si>
  <si>
    <t>administration@trocasm.com</t>
  </si>
  <si>
    <t>http://www.trocca.com/</t>
  </si>
  <si>
    <t>trocca@trocca.com</t>
  </si>
  <si>
    <t>418 833-5334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</si>
</sst>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20" x14ac:knownFonts="1">
    <font>
      <sz val="10"/>
      <name val="Arial"/>
      <family val="2"/>
    </font>
    <font>
      <sz val="10"/>
      <name val="Arial"/>
      <family val="2"/>
    </font>
    <font>
      <sz val="10"/>
      <color theme="1"/>
      <name val="Arial"/>
      <family val="2"/>
    </font>
    <font>
      <b/>
      <sz val="10"/>
      <name val="Arial"/>
      <family val="2"/>
    </font>
    <font>
      <b/>
      <sz val="12"/>
      <color theme="0"/>
      <name val="Arial Narrow"/>
      <family val="2"/>
    </font>
    <font>
      <b/>
      <sz val="14"/>
      <name val="Arial"/>
      <family val="2"/>
    </font>
    <font>
      <sz val="11"/>
      <name val="Arial Narrow"/>
      <family val="2"/>
    </font>
    <font>
      <b/>
      <sz val="11"/>
      <name val="Arial Narrow"/>
      <family val="2"/>
    </font>
    <font>
      <sz val="10"/>
      <color theme="4" tint="-0.499984740745262"/>
      <name val="Arial"/>
      <family val="2"/>
    </font>
    <font>
      <b/>
      <sz val="12"/>
      <color theme="4" tint="-0.499984740745262"/>
      <name val="Arial Narrow"/>
      <family val="2"/>
    </font>
    <font>
      <sz val="12"/>
      <name val="Arial"/>
      <family val="2"/>
    </font>
    <font>
      <b/>
      <sz val="11"/>
      <color theme="0"/>
      <name val="Arial Narrow"/>
      <family val="2"/>
    </font>
    <font>
      <sz val="11"/>
      <name val="Arial"/>
      <family val="2"/>
    </font>
    <font>
      <b/>
      <sz val="12"/>
      <name val="Arial Narrow"/>
      <family val="2"/>
    </font>
    <font>
      <sz val="11"/>
      <color theme="1"/>
      <name val="Arial"/>
      <family val="2"/>
    </font>
    <font>
      <b/>
      <sz val="18"/>
      <color theme="1"/>
      <name val="Arial"/>
      <family val="2"/>
    </font>
    <font>
      <sz val="11"/>
      <color theme="1"/>
      <name val="Arial Narrow"/>
      <family val="2"/>
    </font>
    <font>
      <b/>
      <sz val="11"/>
      <color theme="1"/>
      <name val="Arial Narrow"/>
      <family val="2"/>
    </font>
    <font>
      <u/>
      <sz val="11"/>
      <color theme="10"/>
      <name val="Arial Narrow"/>
      <family val="2"/>
    </font>
    <font>
      <sz val="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14999847407452621"/>
        <bgColor theme="0" tint="-0.14999847407452621"/>
      </patternFill>
    </fill>
    <fill>
      <patternFill patternType="solid">
        <fgColor theme="4" tint="-0.249977111117893"/>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medium">
        <color auto="1"/>
      </top>
      <bottom style="thin">
        <color indexed="64"/>
      </bottom>
      <diagonal/>
    </border>
    <border>
      <left style="medium">
        <color auto="1"/>
      </left>
      <right style="thin">
        <color auto="1"/>
      </right>
      <top style="medium">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auto="1"/>
      </top>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auto="1"/>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style="medium">
        <color indexed="64"/>
      </right>
      <top style="thin">
        <color indexed="64"/>
      </top>
      <bottom style="medium">
        <color auto="1"/>
      </bottom>
      <diagonal/>
    </border>
    <border>
      <left style="medium">
        <color indexed="64"/>
      </left>
      <right style="medium">
        <color indexed="64"/>
      </right>
      <top style="thin">
        <color indexed="64"/>
      </top>
      <bottom style="medium">
        <color auto="1"/>
      </bottom>
      <diagonal/>
    </border>
  </borders>
  <cellStyleXfs count="4">
    <xf numFmtId="0" fontId="0" fillId="0" borderId="0"/>
    <xf numFmtId="44" fontId="1" fillId="0" borderId="0" applyFont="0" applyFill="0" applyBorder="0" applyAlignment="0" applyProtection="0"/>
    <xf numFmtId="0" fontId="14" fillId="0" borderId="0"/>
    <xf numFmtId="0" fontId="18" fillId="0" borderId="0" applyNumberFormat="0" applyFill="0" applyBorder="0" applyAlignment="0" applyProtection="0"/>
  </cellStyleXfs>
  <cellXfs count="94">
    <xf numFmtId="0" fontId="0" fillId="0" borderId="0" xfId="0"/>
    <xf numFmtId="0" fontId="0" fillId="0" borderId="0" xfId="0" applyAlignment="1">
      <alignment wrapText="1"/>
    </xf>
    <xf numFmtId="0" fontId="2" fillId="0" borderId="5" xfId="0" applyFont="1" applyFill="1" applyBorder="1"/>
    <xf numFmtId="0" fontId="2" fillId="0" borderId="7" xfId="0" applyFont="1" applyFill="1" applyBorder="1"/>
    <xf numFmtId="164" fontId="4" fillId="3" borderId="8" xfId="1" applyNumberFormat="1" applyFont="1" applyFill="1" applyBorder="1" applyAlignment="1">
      <alignment horizontal="center" vertical="center" wrapText="1"/>
    </xf>
    <xf numFmtId="164" fontId="4" fillId="3" borderId="9"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0" fontId="3"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vertical="top" wrapText="1"/>
    </xf>
    <xf numFmtId="164" fontId="4" fillId="3" borderId="2" xfId="1" applyNumberFormat="1" applyFont="1" applyFill="1" applyBorder="1" applyAlignment="1">
      <alignment horizontal="center" vertical="center" wrapText="1"/>
    </xf>
    <xf numFmtId="0" fontId="8" fillId="0" borderId="0" xfId="0" applyFont="1"/>
    <xf numFmtId="164" fontId="9" fillId="3" borderId="9" xfId="1" applyNumberFormat="1" applyFont="1" applyFill="1" applyBorder="1" applyAlignment="1">
      <alignment horizontal="center" vertical="center" wrapText="1"/>
    </xf>
    <xf numFmtId="164" fontId="8" fillId="3" borderId="0" xfId="1" applyNumberFormat="1" applyFont="1" applyFill="1" applyBorder="1"/>
    <xf numFmtId="164" fontId="8" fillId="3" borderId="4" xfId="1" applyNumberFormat="1" applyFont="1" applyFill="1" applyBorder="1"/>
    <xf numFmtId="164" fontId="8" fillId="3" borderId="1" xfId="0" applyNumberFormat="1" applyFont="1" applyFill="1" applyBorder="1"/>
    <xf numFmtId="164" fontId="4" fillId="3" borderId="14" xfId="1" applyNumberFormat="1" applyFont="1" applyFill="1" applyBorder="1" applyAlignment="1">
      <alignment horizontal="center" vertical="center" wrapText="1"/>
    </xf>
    <xf numFmtId="164" fontId="1" fillId="2" borderId="15" xfId="1" applyNumberFormat="1" applyFont="1" applyFill="1" applyBorder="1" applyAlignment="1" applyProtection="1">
      <alignment horizontal="right" vertical="center"/>
    </xf>
    <xf numFmtId="0" fontId="10" fillId="0" borderId="0" xfId="0" applyFont="1" applyAlignment="1">
      <alignment vertical="center"/>
    </xf>
    <xf numFmtId="0" fontId="6" fillId="0" borderId="0" xfId="0" applyFont="1" applyAlignment="1">
      <alignment vertical="center"/>
    </xf>
    <xf numFmtId="164" fontId="4" fillId="3" borderId="17" xfId="1" applyNumberFormat="1" applyFont="1" applyFill="1" applyBorder="1" applyAlignment="1">
      <alignment horizontal="center" vertical="center" wrapText="1"/>
    </xf>
    <xf numFmtId="38" fontId="0" fillId="0" borderId="1" xfId="0" applyNumberFormat="1" applyBorder="1"/>
    <xf numFmtId="0" fontId="2" fillId="0" borderId="2" xfId="0" applyFont="1" applyFill="1" applyBorder="1" applyAlignment="1">
      <alignment horizontal="center"/>
    </xf>
    <xf numFmtId="164" fontId="0" fillId="0" borderId="1" xfId="0" applyNumberFormat="1" applyFont="1" applyBorder="1"/>
    <xf numFmtId="0" fontId="2" fillId="4" borderId="0" xfId="0" applyFont="1" applyFill="1" applyBorder="1" applyAlignment="1">
      <alignment horizontal="center"/>
    </xf>
    <xf numFmtId="0" fontId="2" fillId="0" borderId="0" xfId="0" applyFont="1" applyBorder="1" applyAlignment="1">
      <alignment horizontal="center"/>
    </xf>
    <xf numFmtId="38" fontId="0" fillId="0" borderId="18" xfId="0" applyNumberFormat="1" applyFont="1" applyBorder="1" applyAlignment="1">
      <alignment horizontal="center"/>
    </xf>
    <xf numFmtId="164" fontId="11" fillId="3" borderId="20" xfId="1" applyNumberFormat="1" applyFont="1" applyFill="1" applyBorder="1" applyAlignment="1">
      <alignment horizontal="center" vertical="center" wrapText="1"/>
    </xf>
    <xf numFmtId="38" fontId="11" fillId="3" borderId="16" xfId="1" applyNumberFormat="1" applyFont="1" applyFill="1" applyBorder="1" applyAlignment="1">
      <alignment horizontal="center" vertical="center" wrapText="1"/>
    </xf>
    <xf numFmtId="164" fontId="11" fillId="3" borderId="0" xfId="1" applyNumberFormat="1" applyFont="1" applyFill="1" applyBorder="1" applyAlignment="1">
      <alignment horizontal="center"/>
    </xf>
    <xf numFmtId="164" fontId="0" fillId="3" borderId="4" xfId="1" applyNumberFormat="1" applyFont="1" applyFill="1" applyBorder="1" applyAlignment="1">
      <alignment horizontal="center" vertical="center" wrapText="1"/>
    </xf>
    <xf numFmtId="164" fontId="11" fillId="3" borderId="16" xfId="1" applyNumberFormat="1" applyFont="1" applyFill="1" applyBorder="1" applyAlignment="1">
      <alignment horizontal="center" vertical="center" wrapText="1"/>
    </xf>
    <xf numFmtId="164" fontId="11" fillId="3" borderId="19" xfId="1" applyNumberFormat="1" applyFont="1" applyFill="1" applyBorder="1" applyAlignment="1">
      <alignment horizontal="center" vertical="center" wrapText="1"/>
    </xf>
    <xf numFmtId="164" fontId="11" fillId="3" borderId="0" xfId="1" applyNumberFormat="1" applyFont="1" applyFill="1" applyBorder="1" applyAlignment="1">
      <alignment horizontal="center" vertical="center" wrapText="1"/>
    </xf>
    <xf numFmtId="164" fontId="11" fillId="3" borderId="21" xfId="1" applyNumberFormat="1" applyFont="1" applyFill="1" applyBorder="1" applyAlignment="1">
      <alignment horizontal="center" vertical="center" wrapText="1"/>
    </xf>
    <xf numFmtId="0" fontId="12" fillId="0" borderId="0" xfId="0" applyFont="1"/>
    <xf numFmtId="0" fontId="0" fillId="0" borderId="0" xfId="0" applyAlignment="1">
      <alignment horizontal="center"/>
    </xf>
    <xf numFmtId="38" fontId="0" fillId="0" borderId="1" xfId="0" applyNumberFormat="1" applyBorder="1" applyAlignment="1">
      <alignment horizontal="center"/>
    </xf>
    <xf numFmtId="0" fontId="0" fillId="0" borderId="6" xfId="0" applyFont="1" applyBorder="1" applyAlignment="1">
      <alignment horizontal="center"/>
    </xf>
    <xf numFmtId="0" fontId="0" fillId="0" borderId="0" xfId="0" applyFont="1" applyBorder="1"/>
    <xf numFmtId="164" fontId="1" fillId="0" borderId="0" xfId="1" applyNumberFormat="1" applyFont="1" applyBorder="1"/>
    <xf numFmtId="164" fontId="1" fillId="0" borderId="13" xfId="1" applyNumberFormat="1" applyFont="1" applyBorder="1"/>
    <xf numFmtId="164" fontId="1" fillId="0" borderId="12" xfId="1" applyNumberFormat="1" applyFont="1" applyBorder="1"/>
    <xf numFmtId="164" fontId="1" fillId="0" borderId="15" xfId="1" applyNumberFormat="1" applyFont="1" applyBorder="1"/>
    <xf numFmtId="0" fontId="0" fillId="0" borderId="3" xfId="0" applyFont="1" applyBorder="1" applyAlignment="1">
      <alignment horizontal="center"/>
    </xf>
    <xf numFmtId="0" fontId="0" fillId="0" borderId="4" xfId="0" applyFont="1" applyBorder="1"/>
    <xf numFmtId="164" fontId="1" fillId="0" borderId="4" xfId="1" applyNumberFormat="1" applyFont="1" applyBorder="1"/>
    <xf numFmtId="164" fontId="1" fillId="0" borderId="11" xfId="1" applyNumberFormat="1" applyFont="1" applyBorder="1"/>
    <xf numFmtId="0" fontId="6" fillId="0" borderId="22" xfId="0" applyFont="1" applyBorder="1" applyAlignment="1">
      <alignment vertical="top" wrapText="1"/>
    </xf>
    <xf numFmtId="0" fontId="6" fillId="0" borderId="23" xfId="0" applyFont="1" applyBorder="1" applyAlignment="1">
      <alignment horizontal="center" vertical="center" wrapText="1"/>
    </xf>
    <xf numFmtId="0" fontId="6" fillId="0" borderId="23" xfId="0" applyFont="1" applyBorder="1" applyAlignment="1">
      <alignment horizontal="center"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23" xfId="0" applyFont="1" applyBorder="1" applyAlignment="1">
      <alignment vertical="center" wrapText="1"/>
    </xf>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vertical="center" wrapText="1"/>
    </xf>
    <xf numFmtId="0" fontId="7" fillId="0" borderId="24" xfId="0" applyFont="1" applyBorder="1" applyAlignment="1">
      <alignment horizontal="center" vertical="center" wrapText="1"/>
    </xf>
    <xf numFmtId="0" fontId="6" fillId="0" borderId="25" xfId="0" applyFont="1" applyBorder="1" applyAlignment="1">
      <alignment vertical="top" wrapText="1"/>
    </xf>
    <xf numFmtId="0" fontId="7" fillId="0" borderId="24" xfId="0" applyFont="1" applyBorder="1" applyAlignment="1">
      <alignment horizontal="center" vertical="top" wrapText="1"/>
    </xf>
    <xf numFmtId="0" fontId="7" fillId="0" borderId="24" xfId="0" applyFont="1" applyBorder="1" applyAlignment="1">
      <alignment horizontal="center" wrapText="1"/>
    </xf>
    <xf numFmtId="0" fontId="6" fillId="0" borderId="22" xfId="0" applyFont="1" applyBorder="1" applyAlignment="1">
      <alignment horizontal="left" vertical="top" wrapText="1"/>
    </xf>
    <xf numFmtId="0" fontId="6" fillId="0" borderId="22" xfId="0" applyFont="1" applyBorder="1" applyAlignment="1">
      <alignment vertical="center" wrapText="1"/>
    </xf>
    <xf numFmtId="0" fontId="7" fillId="0" borderId="1" xfId="0" applyFont="1" applyFill="1" applyBorder="1" applyAlignment="1">
      <alignment horizontal="center" vertical="center" wrapText="1"/>
    </xf>
    <xf numFmtId="0" fontId="6" fillId="0" borderId="18" xfId="0" applyFont="1" applyBorder="1" applyAlignment="1">
      <alignment horizontal="center" vertical="top" wrapText="1"/>
    </xf>
    <xf numFmtId="0" fontId="14" fillId="0" borderId="0" xfId="2" applyAlignment="1">
      <alignment horizontal="left"/>
    </xf>
    <xf numFmtId="0" fontId="14" fillId="0" borderId="0" xfId="2"/>
    <xf numFmtId="0" fontId="16" fillId="0" borderId="0" xfId="2" applyFont="1"/>
    <xf numFmtId="0" fontId="11" fillId="5" borderId="26" xfId="2" applyFont="1" applyFill="1" applyBorder="1" applyAlignment="1">
      <alignment horizontal="center" vertical="center" wrapText="1"/>
    </xf>
    <xf numFmtId="0" fontId="11" fillId="5" borderId="27" xfId="2" applyFont="1" applyFill="1" applyBorder="1" applyAlignment="1">
      <alignment horizontal="center" vertical="center" wrapText="1"/>
    </xf>
    <xf numFmtId="0" fontId="11" fillId="5" borderId="28" xfId="2" applyFont="1" applyFill="1" applyBorder="1" applyAlignment="1">
      <alignment horizontal="center" vertical="center" wrapText="1"/>
    </xf>
    <xf numFmtId="0" fontId="17" fillId="6" borderId="29" xfId="2" applyFont="1" applyFill="1" applyBorder="1" applyAlignment="1">
      <alignment horizontal="left" vertical="center" wrapText="1"/>
    </xf>
    <xf numFmtId="0" fontId="18" fillId="6" borderId="15" xfId="3" applyFill="1" applyBorder="1" applyAlignment="1">
      <alignment horizontal="left" vertical="center" wrapText="1"/>
    </xf>
    <xf numFmtId="0" fontId="18" fillId="6" borderId="15" xfId="3" applyFill="1" applyBorder="1" applyAlignment="1">
      <alignment horizontal="left" vertical="center"/>
    </xf>
    <xf numFmtId="0" fontId="14" fillId="6" borderId="15" xfId="2" applyFont="1" applyFill="1" applyBorder="1" applyAlignment="1">
      <alignment horizontal="center" vertical="center"/>
    </xf>
    <xf numFmtId="0" fontId="14" fillId="6" borderId="30" xfId="2" applyFont="1" applyFill="1" applyBorder="1" applyAlignment="1">
      <alignment horizontal="left" vertical="center"/>
    </xf>
    <xf numFmtId="0" fontId="14" fillId="6" borderId="31" xfId="2" applyFont="1" applyFill="1" applyBorder="1" applyAlignment="1">
      <alignment horizontal="left" vertical="center"/>
    </xf>
    <xf numFmtId="0" fontId="18" fillId="6" borderId="15" xfId="3" applyFill="1" applyBorder="1" applyAlignment="1">
      <alignment vertical="center"/>
    </xf>
    <xf numFmtId="0" fontId="18" fillId="6" borderId="15" xfId="3" applyFont="1" applyFill="1" applyBorder="1" applyAlignment="1">
      <alignment vertical="center"/>
    </xf>
    <xf numFmtId="0" fontId="14" fillId="6" borderId="0" xfId="2" applyFill="1"/>
    <xf numFmtId="0" fontId="17" fillId="6" borderId="29" xfId="2" quotePrefix="1" applyFont="1" applyFill="1" applyBorder="1" applyAlignment="1">
      <alignment horizontal="left" vertical="center" wrapText="1"/>
    </xf>
    <xf numFmtId="0" fontId="18" fillId="6" borderId="15" xfId="3" applyFont="1" applyFill="1" applyBorder="1" applyAlignment="1">
      <alignment horizontal="left" vertical="center"/>
    </xf>
    <xf numFmtId="0" fontId="17" fillId="6" borderId="29" xfId="2" applyFont="1" applyFill="1" applyBorder="1" applyAlignment="1">
      <alignment horizontal="left" vertical="center"/>
    </xf>
    <xf numFmtId="0" fontId="17" fillId="6" borderId="32" xfId="2" applyFont="1" applyFill="1" applyBorder="1" applyAlignment="1">
      <alignment horizontal="left" vertical="center" wrapText="1"/>
    </xf>
    <xf numFmtId="0" fontId="18" fillId="6" borderId="33" xfId="3" applyFill="1" applyBorder="1" applyAlignment="1">
      <alignment horizontal="left" vertical="center" wrapText="1"/>
    </xf>
    <xf numFmtId="0" fontId="18" fillId="6" borderId="33" xfId="3" applyFill="1" applyBorder="1" applyAlignment="1">
      <alignment horizontal="left" vertical="center"/>
    </xf>
    <xf numFmtId="0" fontId="14" fillId="6" borderId="33" xfId="2" applyFont="1" applyFill="1" applyBorder="1" applyAlignment="1">
      <alignment horizontal="center" vertical="center"/>
    </xf>
    <xf numFmtId="0" fontId="0" fillId="0" borderId="0" xfId="0" applyAlignment="1">
      <alignment horizontal="left" vertical="top" wrapText="1"/>
    </xf>
    <xf numFmtId="0" fontId="15" fillId="0" borderId="0" xfId="2" applyFont="1" applyAlignment="1">
      <alignment horizontal="center" wrapText="1"/>
    </xf>
    <xf numFmtId="0" fontId="15" fillId="0" borderId="0" xfId="2" applyFont="1" applyAlignment="1">
      <alignment horizontal="center"/>
    </xf>
  </cellXfs>
  <cellStyles count="4">
    <cellStyle name="Lien hypertexte" xfId="3" builtinId="8"/>
    <cellStyle name="Monétaire" xfId="1" builtinId="4"/>
    <cellStyle name="Normal" xfId="0" builtinId="0"/>
    <cellStyle name="Normal 3" xfId="2" xr:uid="{00000000-0005-0000-0000-000003000000}"/>
  </cellStyles>
  <dxfs count="40">
    <dxf>
      <font>
        <color theme="0" tint="-4.9989318521683403E-2"/>
      </font>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4" tint="-0.499984740745262"/>
        <name val="Arial"/>
        <family val="2"/>
        <scheme val="none"/>
      </font>
      <numFmt numFmtId="164" formatCode="_ * #,##0_)\ &quot;$&quot;_ ;_ * \(#,##0\)\ &quot;$&quot;_ ;_ * &quot;-&quot;??_)\ &quot;$&quot;_ ;_ @_ "/>
      <fill>
        <patternFill patternType="solid">
          <fgColor indexed="64"/>
          <bgColor theme="4" tint="-0.499984740745262"/>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numFmt numFmtId="6" formatCode="#,##0_);[Red]\(#,##0\)"/>
      <border diagonalUp="0" diagonalDown="0" outline="0">
        <left style="thin">
          <color indexed="64"/>
        </left>
        <right style="thin">
          <color indexed="64"/>
        </right>
        <top style="thin">
          <color indexed="64"/>
        </top>
        <bottom/>
      </border>
    </dxf>
    <dxf>
      <numFmt numFmtId="6" formatCode="#,##0_);[Red]\(#,##0\)"/>
      <border diagonalUp="0" diagonalDown="0" outline="0">
        <left style="thin">
          <color indexed="64"/>
        </left>
        <right style="thin">
          <color indexed="64"/>
        </right>
        <top style="thin">
          <color indexed="64"/>
        </top>
        <bottom/>
      </border>
    </dxf>
    <dxf>
      <numFmt numFmtId="6" formatCode="#,##0_);[Red]\(#,##0\)"/>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1"/>
        <color theme="1"/>
        <name val="Arial Narrow"/>
        <scheme val="none"/>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thin">
          <color auto="1"/>
        </right>
      </border>
    </dxf>
    <dxf>
      <border outline="0">
        <bottom style="thin">
          <color auto="1"/>
        </bottom>
      </border>
    </dxf>
    <dxf>
      <font>
        <b/>
        <i val="0"/>
        <strike val="0"/>
        <condense val="0"/>
        <extend val="0"/>
        <outline val="0"/>
        <shadow val="0"/>
        <u val="none"/>
        <vertAlign val="baseline"/>
        <sz val="11"/>
        <color theme="0"/>
        <name val="Arial Narrow"/>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font>
      <border diagonalUp="0" diagonalDown="0" outline="0">
        <left/>
        <right style="medium">
          <color indexed="64"/>
        </right>
        <top/>
        <bottom/>
      </border>
    </dxf>
    <dxf>
      <font>
        <b val="0"/>
        <i val="0"/>
        <strike val="0"/>
        <condense val="0"/>
        <extend val="0"/>
        <outline val="0"/>
        <shadow val="0"/>
        <u val="none"/>
        <vertAlign val="baseline"/>
        <sz val="10"/>
        <color auto="1"/>
        <name val="Arial"/>
        <scheme val="none"/>
      </font>
      <numFmt numFmtId="164" formatCode="_ * #,##0_)\ &quot;$&quot;_ ;_ * \(#,##0\)\ &quot;$&quot;_ ;_ * &quot;-&quot;??_)\ &quot;$&quot;_ ;_ @_ "/>
    </dxf>
    <dxf>
      <font>
        <b val="0"/>
      </font>
    </dxf>
    <dxf>
      <font>
        <b val="0"/>
      </font>
    </dxf>
    <dxf>
      <font>
        <b val="0"/>
        <i val="0"/>
        <strike val="0"/>
        <condense val="0"/>
        <extend val="0"/>
        <outline val="0"/>
        <shadow val="0"/>
        <u val="none"/>
        <vertAlign val="baseline"/>
        <sz val="10"/>
        <color theme="4" tint="-0.499984740745262"/>
        <name val="Arial"/>
        <scheme val="none"/>
      </font>
      <numFmt numFmtId="164" formatCode="_ * #,##0_)\ &quot;$&quot;_ ;_ * \(#,##0\)\ &quot;$&quot;_ ;_ * &quot;-&quot;??_)\ &quot;$&quot;_ ;_ @_ "/>
      <fill>
        <patternFill patternType="solid">
          <fgColor indexed="64"/>
          <bgColor theme="4" tint="-0.499984740745262"/>
        </patternFill>
      </fill>
    </dxf>
    <dxf>
      <font>
        <b val="0"/>
      </font>
      <border diagonalUp="0" diagonalDown="0" outline="0">
        <left/>
        <right/>
        <top style="thin">
          <color auto="1"/>
        </top>
        <bottom style="thin">
          <color auto="1"/>
        </bottom>
      </border>
    </dxf>
    <dxf>
      <font>
        <b val="0"/>
      </font>
      <border diagonalUp="0" diagonalDown="0" outline="0">
        <left/>
        <right/>
        <top style="thin">
          <color auto="1"/>
        </top>
        <bottom style="thin">
          <color auto="1"/>
        </bottom>
      </border>
    </dxf>
    <dxf>
      <font>
        <b val="0"/>
      </font>
      <border diagonalUp="0" diagonalDown="0" outline="0">
        <left/>
        <right/>
        <top style="thin">
          <color auto="1"/>
        </top>
        <bottom style="thin">
          <color auto="1"/>
        </bottom>
      </border>
    </dxf>
    <dxf>
      <font>
        <b val="0"/>
      </font>
      <border diagonalUp="0" diagonalDown="0" outline="0">
        <left/>
        <right/>
        <top style="thin">
          <color auto="1"/>
        </top>
        <bottom style="thin">
          <color auto="1"/>
        </bottom>
      </border>
    </dxf>
    <dxf>
      <font>
        <b val="0"/>
      </font>
      <border diagonalUp="0" diagonalDown="0" outline="0">
        <left/>
        <right/>
        <top style="thin">
          <color auto="1"/>
        </top>
        <bottom style="thin">
          <color auto="1"/>
        </bottom>
      </border>
    </dxf>
    <dxf>
      <font>
        <b val="0"/>
      </font>
      <numFmt numFmtId="6" formatCode="#,##0_);[Red]\(#,##0\)"/>
    </dxf>
    <dxf>
      <font>
        <b val="0"/>
      </font>
    </dxf>
    <dxf>
      <font>
        <b val="0"/>
      </font>
      <alignment horizontal="center"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border diagonalUp="0" diagonalDown="0" outline="0">
        <left style="medium">
          <color auto="1"/>
        </left>
        <right/>
        <top style="thin">
          <color auto="1"/>
        </top>
        <bottom style="thin">
          <color auto="1"/>
        </bottom>
      </border>
    </dxf>
    <dxf>
      <border outline="0">
        <top style="thin">
          <color auto="1"/>
        </top>
      </border>
    </dxf>
    <dxf>
      <border outline="0">
        <bottom style="thin">
          <color indexed="64"/>
        </bottom>
      </border>
    </dxf>
    <dxf>
      <font>
        <b/>
        <i val="0"/>
        <strike val="0"/>
        <condense val="0"/>
        <extend val="0"/>
        <outline val="0"/>
        <shadow val="0"/>
        <u val="none"/>
        <vertAlign val="baseline"/>
        <sz val="12"/>
        <color theme="0"/>
        <name val="Arial Narrow"/>
        <scheme val="none"/>
      </font>
      <numFmt numFmtId="164" formatCode="_ * #,##0_)\ &quot;$&quot;_ ;_ * \(#,##0\)\ &quot;$&quot;_ ;_ * &quot;-&quot;??_)\ &quot;$&quot;_ ;_ @_ "/>
      <fill>
        <patternFill patternType="solid">
          <fgColor indexed="64"/>
          <bgColor theme="4" tint="-0.49998474074526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78536" cy="1095613"/>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8536" cy="109561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178536" cy="1095613"/>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8536" cy="10956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85725</xdr:rowOff>
    </xdr:from>
    <xdr:ext cx="1778400" cy="838800"/>
    <xdr:pic>
      <xdr:nvPicPr>
        <xdr:cNvPr id="2" name="Imag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1778400" cy="8388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20PDG/12%20RFA/1201%20Commun-transfert/08%20Inter%20DRFA-DG/Organismes_commun/Subventions_23-24/SUBV2023-2024_BD_partag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V.SOC-TERRITOIRE"/>
      <sheetName val="Listes"/>
      <sheetName val="Ajustements_BBR"/>
      <sheetName val="TAB_Dem_alloc_PSOC_23-24"/>
      <sheetName val="AUTRES CRÉDITS"/>
      <sheetName val="PSBE-YAPP"/>
      <sheetName val="Tournee marmitons_Suivi_repas"/>
      <sheetName val="Mh2"/>
      <sheetName val="Calcul"/>
    </sheetNames>
    <sheetDataSet>
      <sheetData sheetId="0">
        <row r="1">
          <cell r="B1" t="str">
            <v>NOM ORGANISME</v>
          </cell>
          <cell r="C1" t="str">
            <v>TERRITOIRE</v>
          </cell>
          <cell r="D1" t="str">
            <v>TERRITOIRE
(Description)</v>
          </cell>
          <cell r="E1" t="str">
            <v>TYPOLOGIE</v>
          </cell>
          <cell r="F1" t="str">
            <v>TYPOLOGIE
 (Description)</v>
          </cell>
          <cell r="G1" t="str">
            <v>RAYONNEMENT</v>
          </cell>
          <cell r="H1" t="str">
            <v>RAYONNEMENT
(Description)</v>
          </cell>
        </row>
        <row r="2">
          <cell r="B2" t="str">
            <v>A.P.E.D.A.H. et Plus Beauce-Etchemins</v>
          </cell>
          <cell r="C2">
            <v>2</v>
          </cell>
          <cell r="D2" t="str">
            <v>Beauce</v>
          </cell>
          <cell r="E2" t="str">
            <v>1</v>
          </cell>
          <cell r="F2" t="str">
            <v>Aide et entraide</v>
          </cell>
          <cell r="G2">
            <v>3</v>
          </cell>
          <cell r="H2" t="str">
            <v>2 à 5 MRC</v>
          </cell>
        </row>
        <row r="3">
          <cell r="B3" t="str">
            <v>Accueil-sérénité</v>
          </cell>
          <cell r="C3">
            <v>4</v>
          </cell>
          <cell r="D3" t="str">
            <v>Alphonse-Desjardins</v>
          </cell>
          <cell r="E3" t="str">
            <v>3</v>
          </cell>
          <cell r="F3" t="str">
            <v>Milieux vie et soutien dans la comm.</v>
          </cell>
          <cell r="G3">
            <v>2</v>
          </cell>
          <cell r="H3" t="str">
            <v>MRC</v>
          </cell>
        </row>
        <row r="4">
          <cell r="B4" t="str">
            <v>Action Jeunesse Côte-Sud</v>
          </cell>
          <cell r="C4">
            <v>4</v>
          </cell>
          <cell r="D4" t="str">
            <v>Alphonse-Desjardins</v>
          </cell>
          <cell r="E4" t="str">
            <v>3</v>
          </cell>
          <cell r="F4" t="str">
            <v>Milieux vie et soutien dans la comm.</v>
          </cell>
          <cell r="G4">
            <v>3</v>
          </cell>
          <cell r="H4" t="str">
            <v>2 à 5 MRC</v>
          </cell>
        </row>
        <row r="5">
          <cell r="B5" t="str">
            <v>Aide aux jeunes contrevenants de Beauce (A.J.C. Beauce)</v>
          </cell>
          <cell r="C5">
            <v>2</v>
          </cell>
          <cell r="D5" t="str">
            <v>Beauce</v>
          </cell>
          <cell r="E5" t="str">
            <v>3</v>
          </cell>
          <cell r="F5" t="str">
            <v>Milieux vie et soutien dans la comm.</v>
          </cell>
          <cell r="G5">
            <v>3</v>
          </cell>
          <cell r="H5" t="str">
            <v>2 à 5 MRC</v>
          </cell>
        </row>
        <row r="6">
          <cell r="B6" t="str">
            <v>Albatros Lévis</v>
          </cell>
          <cell r="C6">
            <v>4</v>
          </cell>
          <cell r="D6" t="str">
            <v>Alphonse-Desjardins</v>
          </cell>
          <cell r="E6" t="str">
            <v>1</v>
          </cell>
          <cell r="F6" t="str">
            <v>Aide et entraide</v>
          </cell>
          <cell r="G6">
            <v>3</v>
          </cell>
          <cell r="H6" t="str">
            <v>2 à 5 MRC</v>
          </cell>
        </row>
        <row r="7">
          <cell r="B7" t="str">
            <v>Allaitement Québec</v>
          </cell>
          <cell r="C7">
            <v>6</v>
          </cell>
          <cell r="D7" t="str">
            <v>Beauce-Etchemin</v>
          </cell>
          <cell r="E7" t="str">
            <v>0</v>
          </cell>
          <cell r="F7" t="str">
            <v>N/A</v>
          </cell>
          <cell r="G7" t="str">
            <v>-</v>
          </cell>
          <cell r="H7" t="str">
            <v>Non catégorisé</v>
          </cell>
        </row>
        <row r="8">
          <cell r="B8" t="str">
            <v>Alliance-jeunesse Chutes-de-la-Chaudière</v>
          </cell>
          <cell r="C8">
            <v>4</v>
          </cell>
          <cell r="D8" t="str">
            <v>Alphonse-Desjardins</v>
          </cell>
          <cell r="E8" t="str">
            <v>3</v>
          </cell>
          <cell r="F8" t="str">
            <v>Milieux vie et soutien dans la comm.</v>
          </cell>
          <cell r="G8">
            <v>2</v>
          </cell>
          <cell r="H8" t="str">
            <v>MRC</v>
          </cell>
        </row>
        <row r="9">
          <cell r="B9" t="str">
            <v>Amalgame MDJ Ouest</v>
          </cell>
          <cell r="C9">
            <v>4</v>
          </cell>
          <cell r="D9" t="str">
            <v>Alphonse-Desjardins</v>
          </cell>
          <cell r="E9" t="str">
            <v>3</v>
          </cell>
          <cell r="F9" t="str">
            <v>Milieux vie et soutien dans la comm.</v>
          </cell>
          <cell r="G9">
            <v>1</v>
          </cell>
          <cell r="H9" t="str">
            <v>Municipal</v>
          </cell>
        </row>
        <row r="10">
          <cell r="B10" t="str">
            <v>Association bénévole Beauce-Sartigan inc.</v>
          </cell>
          <cell r="C10">
            <v>2</v>
          </cell>
          <cell r="D10" t="str">
            <v>Beauce</v>
          </cell>
          <cell r="E10" t="str">
            <v>1</v>
          </cell>
          <cell r="F10" t="str">
            <v>Aide et entraide</v>
          </cell>
          <cell r="G10">
            <v>2</v>
          </cell>
          <cell r="H10" t="str">
            <v>MRC</v>
          </cell>
        </row>
        <row r="11">
          <cell r="B11" t="str">
            <v>Association de la fibromyalgie région Chaudière-Appalaches</v>
          </cell>
          <cell r="C11">
            <v>6</v>
          </cell>
          <cell r="D11" t="str">
            <v>Beauce-Etchemin</v>
          </cell>
          <cell r="E11" t="str">
            <v>1</v>
          </cell>
          <cell r="F11" t="str">
            <v>Aide et entraide</v>
          </cell>
          <cell r="G11">
            <v>5</v>
          </cell>
          <cell r="H11" t="str">
            <v>Régional</v>
          </cell>
        </row>
        <row r="12">
          <cell r="B12" t="str">
            <v>Association de l'action volontaire Appalaches</v>
          </cell>
          <cell r="C12">
            <v>1</v>
          </cell>
          <cell r="D12" t="str">
            <v>Thetford</v>
          </cell>
          <cell r="E12" t="str">
            <v>1</v>
          </cell>
          <cell r="F12" t="str">
            <v>Aide et entraide</v>
          </cell>
          <cell r="G12">
            <v>2</v>
          </cell>
          <cell r="H12" t="str">
            <v>MRC</v>
          </cell>
        </row>
        <row r="13">
          <cell r="B13" t="str">
            <v>Association de loisirs pour personnes handicapées de L'Islet-Sud</v>
          </cell>
          <cell r="C13">
            <v>5</v>
          </cell>
          <cell r="D13" t="str">
            <v>Montmagny-L'Islet</v>
          </cell>
          <cell r="E13" t="str">
            <v>3</v>
          </cell>
          <cell r="F13" t="str">
            <v>Milieux vie et soutien dans la comm.</v>
          </cell>
          <cell r="G13">
            <v>1</v>
          </cell>
          <cell r="H13" t="str">
            <v>Municipal</v>
          </cell>
        </row>
        <row r="14">
          <cell r="B14" t="str">
            <v>Association d'entraide communautaire La Fontaine</v>
          </cell>
          <cell r="C14">
            <v>4</v>
          </cell>
          <cell r="D14" t="str">
            <v>Alphonse-Desjardins</v>
          </cell>
          <cell r="E14" t="str">
            <v>3</v>
          </cell>
          <cell r="F14" t="str">
            <v>Milieux vie et soutien dans la comm.</v>
          </cell>
          <cell r="G14">
            <v>2</v>
          </cell>
          <cell r="H14" t="str">
            <v>MRC</v>
          </cell>
        </row>
        <row r="15">
          <cell r="B15" t="str">
            <v>Association des maisons de jeunes Chaudière-Appalaches</v>
          </cell>
          <cell r="C15">
            <v>7</v>
          </cell>
          <cell r="D15" t="str">
            <v>Régional</v>
          </cell>
          <cell r="E15" t="str">
            <v>0</v>
          </cell>
          <cell r="F15" t="str">
            <v>N/A</v>
          </cell>
          <cell r="G15" t="str">
            <v>-</v>
          </cell>
          <cell r="H15" t="str">
            <v>Non catégorisé</v>
          </cell>
        </row>
        <row r="16">
          <cell r="B16" t="str">
            <v>Association des personnes handicapées de la Chaudière</v>
          </cell>
          <cell r="C16">
            <v>2</v>
          </cell>
          <cell r="D16" t="str">
            <v>Beauce</v>
          </cell>
          <cell r="E16" t="str">
            <v>3</v>
          </cell>
          <cell r="F16" t="str">
            <v>Milieux vie et soutien dans la comm.</v>
          </cell>
          <cell r="G16">
            <v>3</v>
          </cell>
          <cell r="H16" t="str">
            <v>2 à 5 MRC</v>
          </cell>
        </row>
        <row r="17">
          <cell r="B17" t="str">
            <v>Association des personnes handicapées de Lévis inc.</v>
          </cell>
          <cell r="C17">
            <v>4</v>
          </cell>
          <cell r="D17" t="str">
            <v>Alphonse-Desjardins</v>
          </cell>
          <cell r="E17" t="str">
            <v>4</v>
          </cell>
          <cell r="F17" t="str">
            <v>Organismes d’hébergement</v>
          </cell>
          <cell r="G17">
            <v>3</v>
          </cell>
          <cell r="H17" t="str">
            <v>2 à 5 MRC</v>
          </cell>
        </row>
        <row r="18">
          <cell r="B18" t="str">
            <v>Association des personnes handicapées de Lotbinière</v>
          </cell>
          <cell r="C18">
            <v>4</v>
          </cell>
          <cell r="D18" t="str">
            <v>Alphonse-Desjardins</v>
          </cell>
          <cell r="E18" t="str">
            <v>3</v>
          </cell>
          <cell r="F18" t="str">
            <v>Milieux vie et soutien dans la comm.</v>
          </cell>
          <cell r="G18">
            <v>2</v>
          </cell>
          <cell r="H18" t="str">
            <v>MRC</v>
          </cell>
        </row>
        <row r="19">
          <cell r="B19" t="str">
            <v>Association Horizon Soleil</v>
          </cell>
          <cell r="C19">
            <v>5</v>
          </cell>
          <cell r="D19" t="str">
            <v>Montmagny-L'Islet</v>
          </cell>
          <cell r="E19" t="str">
            <v>3</v>
          </cell>
          <cell r="F19" t="str">
            <v>Milieux vie et soutien dans la comm.</v>
          </cell>
          <cell r="G19">
            <v>1</v>
          </cell>
          <cell r="H19" t="str">
            <v>Municipal</v>
          </cell>
        </row>
        <row r="20">
          <cell r="B20" t="str">
            <v>Association pour l'intégration sociale (Région Beauce-Sartigan)</v>
          </cell>
          <cell r="C20">
            <v>2</v>
          </cell>
          <cell r="D20" t="str">
            <v>Beauce</v>
          </cell>
          <cell r="E20" t="str">
            <v>3</v>
          </cell>
          <cell r="F20" t="str">
            <v>Milieux vie et soutien dans la comm.</v>
          </cell>
          <cell r="G20">
            <v>2</v>
          </cell>
          <cell r="H20" t="str">
            <v>MRC</v>
          </cell>
        </row>
        <row r="21">
          <cell r="B21" t="str">
            <v>Association renaissance des Appalaches</v>
          </cell>
          <cell r="C21">
            <v>1</v>
          </cell>
          <cell r="D21" t="str">
            <v>Thetford</v>
          </cell>
          <cell r="E21" t="str">
            <v>3</v>
          </cell>
          <cell r="F21" t="str">
            <v>Milieux vie et soutien dans la comm.</v>
          </cell>
          <cell r="G21">
            <v>2</v>
          </cell>
          <cell r="H21" t="str">
            <v>MRC</v>
          </cell>
        </row>
        <row r="22">
          <cell r="B22" t="str">
            <v>Atelier occupationnel Rive-Sud inc.</v>
          </cell>
          <cell r="C22">
            <v>4</v>
          </cell>
          <cell r="D22" t="str">
            <v>Alphonse-Desjardins</v>
          </cell>
          <cell r="E22" t="str">
            <v>3</v>
          </cell>
          <cell r="F22" t="str">
            <v>Milieux vie et soutien dans la comm.</v>
          </cell>
          <cell r="G22">
            <v>3</v>
          </cell>
          <cell r="H22" t="str">
            <v>2 à 5 MRC</v>
          </cell>
        </row>
        <row r="23">
          <cell r="B23" t="str">
            <v>Au Bercail de St-Georges</v>
          </cell>
          <cell r="C23">
            <v>2</v>
          </cell>
          <cell r="D23" t="str">
            <v>Beauce</v>
          </cell>
          <cell r="E23" t="str">
            <v>4</v>
          </cell>
          <cell r="F23" t="str">
            <v>Organismes d’hébergement</v>
          </cell>
          <cell r="G23">
            <v>3</v>
          </cell>
          <cell r="H23" t="str">
            <v>2 à 5 MRC</v>
          </cell>
        </row>
        <row r="24">
          <cell r="B24" t="str">
            <v>Aube de la Paix (1993) inc.</v>
          </cell>
          <cell r="C24">
            <v>1</v>
          </cell>
          <cell r="D24" t="str">
            <v>Thetford</v>
          </cell>
          <cell r="E24" t="str">
            <v>4</v>
          </cell>
          <cell r="F24" t="str">
            <v>Organismes d’hébergement</v>
          </cell>
          <cell r="G24">
            <v>2</v>
          </cell>
          <cell r="H24" t="str">
            <v>MRC</v>
          </cell>
        </row>
        <row r="25">
          <cell r="B25" t="str">
            <v>Aux Quatre Vents, groupe d'entraide pour personnes en difficulté psychologique ou psychiatrique</v>
          </cell>
          <cell r="C25">
            <v>4</v>
          </cell>
          <cell r="D25" t="str">
            <v>Alphonse-Desjardins</v>
          </cell>
          <cell r="E25" t="str">
            <v>3</v>
          </cell>
          <cell r="F25" t="str">
            <v>Milieux vie et soutien dans la comm.</v>
          </cell>
          <cell r="G25">
            <v>2</v>
          </cell>
          <cell r="H25" t="str">
            <v>MRC</v>
          </cell>
        </row>
        <row r="26">
          <cell r="B26" t="str">
            <v>CALACS de la Rive-Sud</v>
          </cell>
          <cell r="C26">
            <v>4</v>
          </cell>
          <cell r="D26" t="str">
            <v>Alphonse-Desjardins</v>
          </cell>
          <cell r="E26" t="str">
            <v>3</v>
          </cell>
          <cell r="F26" t="str">
            <v>Milieux vie et soutien dans la comm.</v>
          </cell>
          <cell r="G26">
            <v>4</v>
          </cell>
          <cell r="H26" t="str">
            <v>Sous-régional</v>
          </cell>
        </row>
        <row r="27">
          <cell r="B27" t="str">
            <v>Carrefour des personnes aînées de Lotbinière</v>
          </cell>
          <cell r="C27">
            <v>4</v>
          </cell>
          <cell r="D27" t="str">
            <v>Alphonse-Desjardins</v>
          </cell>
          <cell r="E27" t="str">
            <v>1</v>
          </cell>
          <cell r="F27" t="str">
            <v>Aide et entraide</v>
          </cell>
          <cell r="G27">
            <v>2</v>
          </cell>
          <cell r="H27" t="str">
            <v>MRC</v>
          </cell>
        </row>
        <row r="28">
          <cell r="B28" t="str">
            <v>Centre aide et prévention jeunesse de Lévis</v>
          </cell>
          <cell r="C28">
            <v>4</v>
          </cell>
          <cell r="D28" t="str">
            <v>Alphonse-Desjardins</v>
          </cell>
          <cell r="E28" t="str">
            <v>3</v>
          </cell>
          <cell r="F28" t="str">
            <v>Milieux vie et soutien dans la comm.</v>
          </cell>
          <cell r="G28">
            <v>2</v>
          </cell>
          <cell r="H28" t="str">
            <v>MRC</v>
          </cell>
        </row>
        <row r="29">
          <cell r="B29" t="str">
            <v>Centre Alter Agir</v>
          </cell>
          <cell r="C29">
            <v>1</v>
          </cell>
          <cell r="D29" t="str">
            <v>Thetford</v>
          </cell>
          <cell r="E29" t="str">
            <v>3</v>
          </cell>
          <cell r="F29" t="str">
            <v>Milieux vie et soutien dans la comm.</v>
          </cell>
          <cell r="G29">
            <v>2</v>
          </cell>
          <cell r="H29" t="str">
            <v>MRC</v>
          </cell>
        </row>
        <row r="30">
          <cell r="B30" t="str">
            <v>Centre CASA</v>
          </cell>
          <cell r="E30">
            <v>0</v>
          </cell>
          <cell r="G30">
            <v>0</v>
          </cell>
        </row>
        <row r="31">
          <cell r="B31" t="str">
            <v>Centre communautaire Normandie inc.</v>
          </cell>
          <cell r="C31">
            <v>5</v>
          </cell>
          <cell r="D31" t="str">
            <v>Montmagny-L'Islet</v>
          </cell>
          <cell r="E31" t="str">
            <v>1</v>
          </cell>
          <cell r="F31" t="str">
            <v>Aide et entraide</v>
          </cell>
          <cell r="G31">
            <v>1</v>
          </cell>
          <cell r="H31" t="str">
            <v>Municipal</v>
          </cell>
        </row>
        <row r="32">
          <cell r="B32" t="str">
            <v>Centre d’Entraide Familiale de la MRC de Montmagny</v>
          </cell>
          <cell r="C32">
            <v>5</v>
          </cell>
          <cell r="D32" t="str">
            <v>Montmagny-L'Islet</v>
          </cell>
          <cell r="E32" t="str">
            <v>0</v>
          </cell>
          <cell r="F32" t="str">
            <v>N/A</v>
          </cell>
          <cell r="G32">
            <v>3</v>
          </cell>
          <cell r="H32" t="str">
            <v>2 à 5 MRC</v>
          </cell>
        </row>
        <row r="33">
          <cell r="B33" t="str">
            <v>Centre d'action bénévole Beauce-Etchemin</v>
          </cell>
          <cell r="C33">
            <v>2</v>
          </cell>
          <cell r="D33" t="str">
            <v>Beauce</v>
          </cell>
          <cell r="E33" t="str">
            <v>1</v>
          </cell>
          <cell r="F33" t="str">
            <v>Aide et entraide</v>
          </cell>
          <cell r="G33">
            <v>3</v>
          </cell>
          <cell r="H33" t="str">
            <v>2 à 5 MRC</v>
          </cell>
        </row>
        <row r="34">
          <cell r="B34" t="str">
            <v>Centre d'action bénévole Concert'Action</v>
          </cell>
          <cell r="C34">
            <v>1</v>
          </cell>
          <cell r="D34" t="str">
            <v>Thetford</v>
          </cell>
          <cell r="E34" t="str">
            <v>1</v>
          </cell>
          <cell r="F34" t="str">
            <v>Aide et entraide</v>
          </cell>
          <cell r="G34">
            <v>2</v>
          </cell>
          <cell r="H34" t="str">
            <v>MRC</v>
          </cell>
        </row>
        <row r="35">
          <cell r="B35" t="str">
            <v>Centre d'action bénévole des MRC de Montmagny et de L'Islet</v>
          </cell>
          <cell r="C35">
            <v>5</v>
          </cell>
          <cell r="D35" t="str">
            <v>Montmagny-L'Islet</v>
          </cell>
          <cell r="E35" t="str">
            <v>1</v>
          </cell>
          <cell r="F35" t="str">
            <v>Aide et entraide</v>
          </cell>
          <cell r="G35">
            <v>3</v>
          </cell>
          <cell r="H35" t="str">
            <v>2 à 5 MRC</v>
          </cell>
        </row>
        <row r="36">
          <cell r="B36" t="str">
            <v>Centre d'aide et de lutte contre les agressions à caractère sexuel Chaudière-Appalaches inc.</v>
          </cell>
          <cell r="C36">
            <v>2</v>
          </cell>
          <cell r="D36" t="str">
            <v>Beauce</v>
          </cell>
          <cell r="E36" t="str">
            <v>3</v>
          </cell>
          <cell r="F36" t="str">
            <v>Milieux vie et soutien dans la comm.</v>
          </cell>
          <cell r="G36">
            <v>4</v>
          </cell>
          <cell r="H36" t="str">
            <v>Sous-régional</v>
          </cell>
        </row>
        <row r="37">
          <cell r="B37" t="str">
            <v>Centre de stimulation l'Intercom</v>
          </cell>
          <cell r="C37">
            <v>1</v>
          </cell>
          <cell r="D37" t="str">
            <v>Thetford</v>
          </cell>
          <cell r="E37" t="str">
            <v>1</v>
          </cell>
          <cell r="F37" t="str">
            <v>Aide et entraide</v>
          </cell>
          <cell r="G37">
            <v>2</v>
          </cell>
          <cell r="H37" t="str">
            <v>MRC</v>
          </cell>
        </row>
        <row r="38">
          <cell r="B38" t="str">
            <v>Centre de Vie de Bellechasse inc.</v>
          </cell>
          <cell r="C38">
            <v>4</v>
          </cell>
          <cell r="D38" t="str">
            <v>Alphonse-Desjardins</v>
          </cell>
          <cell r="E38" t="str">
            <v>3</v>
          </cell>
          <cell r="F38" t="str">
            <v>Milieux vie et soutien dans la comm.</v>
          </cell>
          <cell r="G38">
            <v>2</v>
          </cell>
          <cell r="H38" t="str">
            <v>MRC</v>
          </cell>
        </row>
        <row r="39">
          <cell r="B39" t="str">
            <v>Centre d'écoute et de prévention du suicide Beauce-Etchemins</v>
          </cell>
          <cell r="C39">
            <v>2</v>
          </cell>
          <cell r="D39" t="str">
            <v>Beauce</v>
          </cell>
          <cell r="E39" t="str">
            <v>1</v>
          </cell>
          <cell r="F39" t="str">
            <v>Aide et entraide</v>
          </cell>
          <cell r="G39">
            <v>3</v>
          </cell>
          <cell r="H39" t="str">
            <v>2 à 5 MRC</v>
          </cell>
        </row>
        <row r="40">
          <cell r="B40" t="str">
            <v>Centre d'entraide de la région de Disraeli</v>
          </cell>
          <cell r="C40">
            <v>1</v>
          </cell>
          <cell r="D40" t="str">
            <v>Thetford</v>
          </cell>
          <cell r="E40" t="str">
            <v>1</v>
          </cell>
          <cell r="F40" t="str">
            <v>Aide et entraide</v>
          </cell>
          <cell r="G40">
            <v>1</v>
          </cell>
          <cell r="H40" t="str">
            <v>Municipal</v>
          </cell>
        </row>
        <row r="41">
          <cell r="B41" t="str">
            <v>Centre d'Équithérapie La Remontée</v>
          </cell>
          <cell r="C41">
            <v>5</v>
          </cell>
          <cell r="D41" t="str">
            <v>Montmagny-L'Islet</v>
          </cell>
          <cell r="E41" t="str">
            <v>3</v>
          </cell>
          <cell r="F41" t="str">
            <v>Milieux vie et soutien dans la comm.</v>
          </cell>
          <cell r="G41">
            <v>3</v>
          </cell>
          <cell r="H41" t="str">
            <v>2 à 5 MRC</v>
          </cell>
        </row>
        <row r="42">
          <cell r="B42" t="str">
            <v>Centre Domrémy des Appalaches inc.</v>
          </cell>
          <cell r="C42">
            <v>1</v>
          </cell>
          <cell r="D42" t="str">
            <v>Thetford</v>
          </cell>
          <cell r="E42" t="str">
            <v>4</v>
          </cell>
          <cell r="F42" t="str">
            <v>Organismes d’hébergement</v>
          </cell>
          <cell r="G42">
            <v>2</v>
          </cell>
          <cell r="H42" t="str">
            <v>MRC</v>
          </cell>
        </row>
        <row r="43">
          <cell r="B43" t="str">
            <v>Centre Ex-Equo</v>
          </cell>
          <cell r="C43">
            <v>4</v>
          </cell>
          <cell r="D43" t="str">
            <v>Alphonse-Desjardins</v>
          </cell>
          <cell r="E43" t="str">
            <v>3</v>
          </cell>
          <cell r="F43" t="str">
            <v>Milieux vie et soutien dans la comm.</v>
          </cell>
          <cell r="G43">
            <v>4</v>
          </cell>
          <cell r="H43" t="str">
            <v>Sous-régional</v>
          </cell>
        </row>
        <row r="44">
          <cell r="B44" t="str">
            <v>Centre Femmes La Rose des Vents inc.</v>
          </cell>
          <cell r="C44">
            <v>1</v>
          </cell>
          <cell r="D44" t="str">
            <v>Thetford</v>
          </cell>
          <cell r="E44" t="str">
            <v>3</v>
          </cell>
          <cell r="F44" t="str">
            <v>Milieux vie et soutien dans la comm.</v>
          </cell>
          <cell r="G44">
            <v>2</v>
          </cell>
          <cell r="H44" t="str">
            <v>MRC</v>
          </cell>
        </row>
        <row r="45">
          <cell r="B45" t="str">
            <v>Centre Femmes L'Ancrage</v>
          </cell>
          <cell r="C45">
            <v>4</v>
          </cell>
          <cell r="D45" t="str">
            <v>Alphonse-Desjardins</v>
          </cell>
          <cell r="E45" t="str">
            <v>3</v>
          </cell>
          <cell r="F45" t="str">
            <v>Milieux vie et soutien dans la comm.</v>
          </cell>
          <cell r="G45">
            <v>3</v>
          </cell>
          <cell r="H45" t="str">
            <v>2 à 5 MRC</v>
          </cell>
        </row>
        <row r="46">
          <cell r="B46" t="str">
            <v>Centre la Barre du Jour</v>
          </cell>
          <cell r="C46">
            <v>4</v>
          </cell>
          <cell r="D46" t="str">
            <v>Alphonse-Desjardins</v>
          </cell>
          <cell r="E46" t="str">
            <v>3</v>
          </cell>
          <cell r="F46" t="str">
            <v>Milieux vie et soutien dans la comm.</v>
          </cell>
          <cell r="G46">
            <v>2</v>
          </cell>
          <cell r="H46" t="str">
            <v>MRC</v>
          </cell>
        </row>
        <row r="47">
          <cell r="B47" t="str">
            <v>Centre Yvon Mercier</v>
          </cell>
          <cell r="C47">
            <v>5</v>
          </cell>
          <cell r="D47" t="str">
            <v>Montmagny-L'Islet</v>
          </cell>
          <cell r="E47" t="str">
            <v>3</v>
          </cell>
          <cell r="F47" t="str">
            <v>Milieux vie et soutien dans la comm.</v>
          </cell>
          <cell r="G47">
            <v>3</v>
          </cell>
          <cell r="H47" t="str">
            <v>2 à 5 MRC</v>
          </cell>
        </row>
        <row r="48">
          <cell r="B48" t="str">
            <v>Centre-Femmes « La Jardilec » inc.</v>
          </cell>
          <cell r="C48">
            <v>5</v>
          </cell>
          <cell r="D48" t="str">
            <v>Montmagny-L'Islet</v>
          </cell>
          <cell r="E48" t="str">
            <v>3</v>
          </cell>
          <cell r="F48" t="str">
            <v>Milieux vie et soutien dans la comm.</v>
          </cell>
          <cell r="G48">
            <v>3</v>
          </cell>
          <cell r="H48" t="str">
            <v>2 à 5 MRC</v>
          </cell>
        </row>
        <row r="49">
          <cell r="B49" t="str">
            <v>Centre-Femmes de Beauce inc.</v>
          </cell>
          <cell r="C49">
            <v>2</v>
          </cell>
          <cell r="D49" t="str">
            <v>Beauce</v>
          </cell>
          <cell r="E49" t="str">
            <v>3</v>
          </cell>
          <cell r="F49" t="str">
            <v>Milieux vie et soutien dans la comm.</v>
          </cell>
          <cell r="G49">
            <v>3</v>
          </cell>
          <cell r="H49" t="str">
            <v>2 à 5 MRC</v>
          </cell>
        </row>
        <row r="50">
          <cell r="B50" t="str">
            <v>Centre-Femmes de Bellechasse</v>
          </cell>
          <cell r="C50">
            <v>4</v>
          </cell>
          <cell r="D50" t="str">
            <v>Alphonse-Desjardins</v>
          </cell>
          <cell r="E50" t="str">
            <v>3</v>
          </cell>
          <cell r="F50" t="str">
            <v>Milieux vie et soutien dans la comm.</v>
          </cell>
          <cell r="G50">
            <v>2</v>
          </cell>
          <cell r="H50" t="str">
            <v>MRC</v>
          </cell>
        </row>
        <row r="51">
          <cell r="B51" t="str">
            <v>Centre-Femmes de Lotbinière</v>
          </cell>
          <cell r="C51">
            <v>4</v>
          </cell>
          <cell r="D51" t="str">
            <v>Alphonse-Desjardins</v>
          </cell>
          <cell r="E51" t="str">
            <v>3</v>
          </cell>
          <cell r="F51" t="str">
            <v>Milieux vie et soutien dans la comm.</v>
          </cell>
          <cell r="G51">
            <v>2</v>
          </cell>
          <cell r="H51" t="str">
            <v>MRC</v>
          </cell>
        </row>
        <row r="52">
          <cell r="B52" t="str">
            <v>Club parentaide Beauce-Centre</v>
          </cell>
          <cell r="C52">
            <v>2</v>
          </cell>
          <cell r="D52" t="str">
            <v>Beauce</v>
          </cell>
          <cell r="E52" t="str">
            <v>0</v>
          </cell>
          <cell r="F52" t="str">
            <v>N/A</v>
          </cell>
          <cell r="G52" t="str">
            <v>-</v>
          </cell>
          <cell r="H52" t="str">
            <v>Non catégorisé</v>
          </cell>
        </row>
        <row r="53">
          <cell r="B53" t="str">
            <v>Comptoir Le Grenier</v>
          </cell>
          <cell r="C53">
            <v>4</v>
          </cell>
          <cell r="D53" t="str">
            <v>Alphonse-Desjardins</v>
          </cell>
          <cell r="E53" t="str">
            <v>1</v>
          </cell>
          <cell r="F53" t="str">
            <v>Aide et entraide</v>
          </cell>
          <cell r="G53">
            <v>2</v>
          </cell>
          <cell r="H53" t="str">
            <v>MRC</v>
          </cell>
        </row>
        <row r="54">
          <cell r="B54" t="str">
            <v>Convergence action bénévole</v>
          </cell>
          <cell r="C54">
            <v>4</v>
          </cell>
          <cell r="D54" t="str">
            <v>Alphonse-Desjardins</v>
          </cell>
          <cell r="E54" t="str">
            <v>1</v>
          </cell>
          <cell r="F54" t="str">
            <v>Aide et entraide</v>
          </cell>
          <cell r="G54">
            <v>3</v>
          </cell>
          <cell r="H54" t="str">
            <v>2 à 5 MRC</v>
          </cell>
        </row>
        <row r="55">
          <cell r="B55" t="str">
            <v>Corporation de développement de la communauté d'expression anglaise de Mégantic (MCDC)</v>
          </cell>
          <cell r="C55">
            <v>1</v>
          </cell>
          <cell r="D55" t="str">
            <v>Thetford</v>
          </cell>
          <cell r="E55" t="str">
            <v>3</v>
          </cell>
          <cell r="F55" t="str">
            <v>Milieux vie et soutien dans la comm.</v>
          </cell>
          <cell r="G55">
            <v>3</v>
          </cell>
          <cell r="H55" t="str">
            <v>2 à 5 MRC</v>
          </cell>
        </row>
        <row r="56">
          <cell r="B56" t="str">
            <v>Coup de pouce nourrice</v>
          </cell>
          <cell r="C56">
            <v>1</v>
          </cell>
          <cell r="D56" t="str">
            <v>Thetford</v>
          </cell>
          <cell r="E56" t="str">
            <v>1</v>
          </cell>
          <cell r="F56" t="str">
            <v>Aide et entraide</v>
          </cell>
          <cell r="G56">
            <v>2</v>
          </cell>
          <cell r="H56" t="str">
            <v>MRC</v>
          </cell>
        </row>
        <row r="57">
          <cell r="B57" t="str">
            <v>Entraide Solidarité Bellechasse</v>
          </cell>
          <cell r="C57">
            <v>4</v>
          </cell>
          <cell r="D57" t="str">
            <v>Alphonse-Desjardins</v>
          </cell>
          <cell r="E57" t="str">
            <v>1</v>
          </cell>
          <cell r="F57" t="str">
            <v>Aide et entraide</v>
          </cell>
          <cell r="G57">
            <v>2</v>
          </cell>
          <cell r="H57" t="str">
            <v>MRC</v>
          </cell>
        </row>
        <row r="58">
          <cell r="B58" t="str">
            <v>Entraide Ste-Croix</v>
          </cell>
          <cell r="C58">
            <v>4</v>
          </cell>
          <cell r="D58" t="str">
            <v>Alphonse-Desjardins</v>
          </cell>
          <cell r="E58" t="str">
            <v>1</v>
          </cell>
          <cell r="F58" t="str">
            <v>Aide et entraide</v>
          </cell>
          <cell r="G58">
            <v>1</v>
          </cell>
          <cell r="H58" t="str">
            <v>Municipal</v>
          </cell>
        </row>
        <row r="59">
          <cell r="B59" t="str">
            <v>Espace Chaudière-Appalaches</v>
          </cell>
          <cell r="C59">
            <v>6</v>
          </cell>
          <cell r="D59" t="str">
            <v>Beauce-Etchemin</v>
          </cell>
          <cell r="E59" t="str">
            <v>3</v>
          </cell>
          <cell r="F59" t="str">
            <v>Milieux vie et soutien dans la comm.</v>
          </cell>
          <cell r="G59">
            <v>5</v>
          </cell>
          <cell r="H59" t="str">
            <v>Régional</v>
          </cell>
        </row>
        <row r="60">
          <cell r="B60" t="str">
            <v>Frigos Pleins</v>
          </cell>
          <cell r="C60">
            <v>4</v>
          </cell>
          <cell r="D60" t="str">
            <v>Alphonse-Desjardins</v>
          </cell>
          <cell r="E60" t="str">
            <v>1</v>
          </cell>
          <cell r="F60" t="str">
            <v>Aide et entraide</v>
          </cell>
          <cell r="G60">
            <v>2</v>
          </cell>
          <cell r="H60" t="str">
            <v>MRC</v>
          </cell>
        </row>
        <row r="61">
          <cell r="B61" t="str">
            <v>Grands Frères Grandes Soeurs des Appalaches</v>
          </cell>
          <cell r="C61">
            <v>1</v>
          </cell>
          <cell r="D61" t="str">
            <v>Thetford</v>
          </cell>
          <cell r="E61" t="str">
            <v>3</v>
          </cell>
          <cell r="F61" t="str">
            <v>Milieux vie et soutien dans la comm.</v>
          </cell>
          <cell r="G61">
            <v>2</v>
          </cell>
          <cell r="H61" t="str">
            <v>MRC</v>
          </cell>
        </row>
        <row r="62">
          <cell r="B62" t="str">
            <v>GRIS Chaudière-Appalaches</v>
          </cell>
          <cell r="C62">
            <v>6</v>
          </cell>
          <cell r="D62" t="str">
            <v>Beauce-Etchemin</v>
          </cell>
          <cell r="E62" t="str">
            <v>2</v>
          </cell>
          <cell r="F62" t="str">
            <v>Sens., promo. et défense droits</v>
          </cell>
          <cell r="G62">
            <v>5</v>
          </cell>
          <cell r="H62" t="str">
            <v>Régional</v>
          </cell>
        </row>
        <row r="63">
          <cell r="B63" t="str">
            <v>Groupe d'accompagnement Jonathan inc.</v>
          </cell>
          <cell r="C63">
            <v>4</v>
          </cell>
          <cell r="D63" t="str">
            <v>Alphonse-Desjardins</v>
          </cell>
          <cell r="E63" t="str">
            <v>1</v>
          </cell>
          <cell r="F63" t="str">
            <v>Aide et entraide</v>
          </cell>
          <cell r="G63">
            <v>2</v>
          </cell>
          <cell r="H63" t="str">
            <v>MRC</v>
          </cell>
        </row>
        <row r="64">
          <cell r="B64" t="str">
            <v>Groupe d'Entraide Cancer et Vie</v>
          </cell>
          <cell r="C64">
            <v>1</v>
          </cell>
          <cell r="D64" t="str">
            <v>Thetford</v>
          </cell>
          <cell r="E64" t="str">
            <v>1</v>
          </cell>
          <cell r="F64" t="str">
            <v>Aide et entraide</v>
          </cell>
          <cell r="G64">
            <v>2</v>
          </cell>
          <cell r="H64" t="str">
            <v>MRC</v>
          </cell>
        </row>
        <row r="65">
          <cell r="B65" t="str">
            <v>Groupe espérance et cancer</v>
          </cell>
          <cell r="C65">
            <v>2</v>
          </cell>
          <cell r="D65" t="str">
            <v>Beauce</v>
          </cell>
          <cell r="E65" t="str">
            <v>1</v>
          </cell>
          <cell r="F65" t="str">
            <v>Aide et entraide</v>
          </cell>
          <cell r="G65">
            <v>3</v>
          </cell>
          <cell r="H65" t="str">
            <v>2 à 5 MRC</v>
          </cell>
        </row>
        <row r="66">
          <cell r="B66" t="str">
            <v>Havre L'Éclaircie inc.</v>
          </cell>
          <cell r="C66">
            <v>2</v>
          </cell>
          <cell r="D66" t="str">
            <v>Beauce</v>
          </cell>
          <cell r="E66" t="str">
            <v>4</v>
          </cell>
          <cell r="F66" t="str">
            <v>Organismes d’hébergement</v>
          </cell>
          <cell r="G66">
            <v>3</v>
          </cell>
          <cell r="H66" t="str">
            <v>2 à 5 MRC</v>
          </cell>
        </row>
        <row r="67">
          <cell r="B67" t="str">
            <v>Intervalle</v>
          </cell>
          <cell r="C67">
            <v>1</v>
          </cell>
          <cell r="D67" t="str">
            <v>Thetford</v>
          </cell>
          <cell r="E67" t="str">
            <v>4</v>
          </cell>
          <cell r="F67" t="str">
            <v>Organismes d’hébergement</v>
          </cell>
          <cell r="G67">
            <v>2</v>
          </cell>
          <cell r="H67" t="str">
            <v>MRC</v>
          </cell>
        </row>
        <row r="68">
          <cell r="B68" t="str">
            <v>La Chaudronnée du Bel Âge</v>
          </cell>
          <cell r="C68">
            <v>5</v>
          </cell>
          <cell r="D68" t="str">
            <v>Montmagny-L'Islet</v>
          </cell>
          <cell r="E68" t="str">
            <v>1</v>
          </cell>
          <cell r="F68" t="str">
            <v>Aide et entraide</v>
          </cell>
          <cell r="G68">
            <v>1</v>
          </cell>
          <cell r="H68" t="str">
            <v>Municipal</v>
          </cell>
        </row>
        <row r="69">
          <cell r="B69" t="str">
            <v>La Corporation de Solidarité en sécurité alimentaire de Lotbinière</v>
          </cell>
          <cell r="C69">
            <v>4</v>
          </cell>
          <cell r="D69" t="str">
            <v>Alphonse-Desjardins</v>
          </cell>
          <cell r="E69" t="str">
            <v>1</v>
          </cell>
          <cell r="F69" t="str">
            <v>Aide et entraide</v>
          </cell>
          <cell r="G69">
            <v>2</v>
          </cell>
          <cell r="H69" t="str">
            <v>MRC</v>
          </cell>
        </row>
        <row r="70">
          <cell r="B70" t="str">
            <v>La Croisée - regroupement de parents, amis(es) de la personne atteinte de maladie mentale - MRC des Appalaches</v>
          </cell>
          <cell r="C70">
            <v>1</v>
          </cell>
          <cell r="D70" t="str">
            <v>Thetford</v>
          </cell>
          <cell r="E70" t="str">
            <v>3</v>
          </cell>
          <cell r="F70" t="str">
            <v>Milieux vie et soutien dans la comm.</v>
          </cell>
          <cell r="G70">
            <v>2</v>
          </cell>
          <cell r="H70" t="str">
            <v>MRC</v>
          </cell>
        </row>
        <row r="71">
          <cell r="B71" t="str">
            <v>La Croisée des Chemins</v>
          </cell>
          <cell r="C71">
            <v>2</v>
          </cell>
          <cell r="D71" t="str">
            <v>Beauce</v>
          </cell>
          <cell r="E71" t="str">
            <v>4</v>
          </cell>
          <cell r="F71" t="str">
            <v>Organismes d’hébergement</v>
          </cell>
          <cell r="G71">
            <v>3</v>
          </cell>
          <cell r="H71" t="str">
            <v>2 à 5 MRC</v>
          </cell>
        </row>
        <row r="72">
          <cell r="B72" t="str">
            <v>La Frontière</v>
          </cell>
          <cell r="C72">
            <v>5</v>
          </cell>
          <cell r="D72" t="str">
            <v>Montmagny-L'Islet</v>
          </cell>
          <cell r="E72" t="str">
            <v>1</v>
          </cell>
          <cell r="F72" t="str">
            <v>Aide et entraide</v>
          </cell>
          <cell r="G72">
            <v>3</v>
          </cell>
          <cell r="H72" t="str">
            <v>2 à 5 MRC</v>
          </cell>
        </row>
        <row r="73">
          <cell r="B73" t="str">
            <v>La Gîtée inc.</v>
          </cell>
          <cell r="C73">
            <v>1</v>
          </cell>
          <cell r="D73" t="str">
            <v>Thetford</v>
          </cell>
          <cell r="E73" t="str">
            <v>4</v>
          </cell>
          <cell r="F73" t="str">
            <v>Organismes d’hébergement</v>
          </cell>
          <cell r="G73">
            <v>2</v>
          </cell>
          <cell r="H73" t="str">
            <v>MRC</v>
          </cell>
        </row>
        <row r="74">
          <cell r="B74" t="str">
            <v>La Jonction pour elle inc.</v>
          </cell>
          <cell r="C74">
            <v>4</v>
          </cell>
          <cell r="D74" t="str">
            <v>Alphonse-Desjardins</v>
          </cell>
          <cell r="E74" t="str">
            <v>4</v>
          </cell>
          <cell r="F74" t="str">
            <v>Organismes d’hébergement</v>
          </cell>
          <cell r="G74">
            <v>3</v>
          </cell>
          <cell r="H74" t="str">
            <v>2 à 5 MRC</v>
          </cell>
        </row>
        <row r="75">
          <cell r="B75" t="str">
            <v>La Maison des aînés de Lévis inc.</v>
          </cell>
          <cell r="C75">
            <v>4</v>
          </cell>
          <cell r="D75" t="str">
            <v>Alphonse-Desjardins</v>
          </cell>
          <cell r="E75" t="str">
            <v>3</v>
          </cell>
          <cell r="F75" t="str">
            <v>Milieux vie et soutien dans la comm.</v>
          </cell>
          <cell r="G75">
            <v>1</v>
          </cell>
          <cell r="H75" t="str">
            <v>Municipal</v>
          </cell>
        </row>
        <row r="76">
          <cell r="B76" t="str">
            <v>La Maison des jeunes de Charny inc.</v>
          </cell>
          <cell r="C76">
            <v>4</v>
          </cell>
          <cell r="D76" t="str">
            <v>Alphonse-Desjardins</v>
          </cell>
          <cell r="E76" t="str">
            <v>3</v>
          </cell>
          <cell r="F76" t="str">
            <v>Milieux vie et soutien dans la comm.</v>
          </cell>
          <cell r="G76">
            <v>1</v>
          </cell>
          <cell r="H76" t="str">
            <v>Municipal</v>
          </cell>
        </row>
        <row r="77">
          <cell r="B77" t="str">
            <v>La maison des jeunes de la M.R.C. Robert-Cliche</v>
          </cell>
          <cell r="C77">
            <v>2</v>
          </cell>
          <cell r="D77" t="str">
            <v>Beauce</v>
          </cell>
          <cell r="E77" t="str">
            <v>3</v>
          </cell>
          <cell r="F77" t="str">
            <v>Milieux vie et soutien dans la comm.</v>
          </cell>
          <cell r="G77">
            <v>2</v>
          </cell>
          <cell r="H77" t="str">
            <v>MRC</v>
          </cell>
        </row>
        <row r="78">
          <cell r="B78" t="str">
            <v>La maison des jeunes de Montmagny inc.</v>
          </cell>
          <cell r="C78">
            <v>5</v>
          </cell>
          <cell r="D78" t="str">
            <v>Montmagny-L'Islet</v>
          </cell>
          <cell r="E78" t="str">
            <v>3</v>
          </cell>
          <cell r="F78" t="str">
            <v>Milieux vie et soutien dans la comm.</v>
          </cell>
          <cell r="G78">
            <v>1</v>
          </cell>
          <cell r="H78" t="str">
            <v>Municipal</v>
          </cell>
        </row>
        <row r="79">
          <cell r="B79" t="str">
            <v>La Maison des jeunes de St-Étienne-de-Lauzon inc.</v>
          </cell>
          <cell r="C79">
            <v>4</v>
          </cell>
          <cell r="D79" t="str">
            <v>Alphonse-Desjardins</v>
          </cell>
          <cell r="E79" t="str">
            <v>3</v>
          </cell>
          <cell r="F79" t="str">
            <v>Milieux vie et soutien dans la comm.</v>
          </cell>
          <cell r="G79">
            <v>1</v>
          </cell>
          <cell r="H79" t="str">
            <v>Municipal</v>
          </cell>
        </row>
        <row r="80">
          <cell r="B80" t="str">
            <v>La Maison des jeunes de St-Jean-Chrysostome inc.</v>
          </cell>
          <cell r="C80">
            <v>4</v>
          </cell>
          <cell r="D80" t="str">
            <v>Alphonse-Desjardins</v>
          </cell>
          <cell r="E80" t="str">
            <v>3</v>
          </cell>
          <cell r="F80" t="str">
            <v>Milieux vie et soutien dans la comm.</v>
          </cell>
          <cell r="G80">
            <v>1</v>
          </cell>
          <cell r="H80" t="str">
            <v>Municipal</v>
          </cell>
        </row>
        <row r="81">
          <cell r="B81" t="str">
            <v>La Maison des jeunes de Thetford Mines</v>
          </cell>
          <cell r="C81">
            <v>1</v>
          </cell>
          <cell r="D81" t="str">
            <v>Thetford</v>
          </cell>
          <cell r="E81" t="str">
            <v>3</v>
          </cell>
          <cell r="F81" t="str">
            <v>Milieux vie et soutien dans la comm.</v>
          </cell>
          <cell r="G81">
            <v>1</v>
          </cell>
          <cell r="H81" t="str">
            <v>Municipal</v>
          </cell>
        </row>
        <row r="82">
          <cell r="B82" t="str">
            <v>La Maison des jeunes Isotope de St-Malachie</v>
          </cell>
          <cell r="C82">
            <v>4</v>
          </cell>
          <cell r="D82" t="str">
            <v>Alphonse-Desjardins</v>
          </cell>
          <cell r="E82" t="str">
            <v>3</v>
          </cell>
          <cell r="F82" t="str">
            <v>Milieux vie et soutien dans la comm.</v>
          </cell>
          <cell r="G82">
            <v>1</v>
          </cell>
          <cell r="H82" t="str">
            <v>Municipal</v>
          </cell>
        </row>
        <row r="83">
          <cell r="B83" t="str">
            <v>La Maison des jeunes L'Azymut Est * Ouest</v>
          </cell>
          <cell r="C83">
            <v>4</v>
          </cell>
          <cell r="D83" t="str">
            <v>Alphonse-Desjardins</v>
          </cell>
          <cell r="E83" t="str">
            <v>3</v>
          </cell>
          <cell r="F83" t="str">
            <v>Milieux vie et soutien dans la comm.</v>
          </cell>
          <cell r="G83">
            <v>1</v>
          </cell>
          <cell r="H83" t="str">
            <v>Municipal</v>
          </cell>
        </row>
        <row r="84">
          <cell r="B84" t="str">
            <v>La Maison du Tournant inc.</v>
          </cell>
          <cell r="C84">
            <v>3</v>
          </cell>
          <cell r="D84" t="str">
            <v>Etchemins</v>
          </cell>
          <cell r="E84" t="str">
            <v>4</v>
          </cell>
          <cell r="F84" t="str">
            <v>Organismes d’hébergement</v>
          </cell>
          <cell r="G84">
            <v>3</v>
          </cell>
          <cell r="H84" t="str">
            <v>2 à 5 MRC</v>
          </cell>
        </row>
        <row r="85">
          <cell r="B85" t="str">
            <v>La Passerelle, groupe d'aide et d'entraide pour personnes vivant avec un problème de santé mentale</v>
          </cell>
          <cell r="C85">
            <v>4</v>
          </cell>
          <cell r="D85" t="str">
            <v>Alphonse-Desjardins</v>
          </cell>
          <cell r="E85" t="str">
            <v>3</v>
          </cell>
          <cell r="F85" t="str">
            <v>Milieux vie et soutien dans la comm.</v>
          </cell>
          <cell r="G85">
            <v>2</v>
          </cell>
          <cell r="H85" t="str">
            <v>MRC</v>
          </cell>
        </row>
        <row r="86">
          <cell r="B86" t="str">
            <v>La Popote roulante des Aulnaies</v>
          </cell>
          <cell r="C86">
            <v>5</v>
          </cell>
          <cell r="D86" t="str">
            <v>Montmagny-L'Islet</v>
          </cell>
          <cell r="E86" t="str">
            <v>1</v>
          </cell>
          <cell r="F86" t="str">
            <v>Aide et entraide</v>
          </cell>
          <cell r="G86">
            <v>1</v>
          </cell>
          <cell r="H86" t="str">
            <v>Municipal</v>
          </cell>
        </row>
        <row r="87">
          <cell r="B87" t="str">
            <v>La Rencontre, groupe d'entraide pour personnes atteintes de maladie mentale</v>
          </cell>
          <cell r="C87">
            <v>4</v>
          </cell>
          <cell r="D87" t="str">
            <v>Alphonse-Desjardins</v>
          </cell>
          <cell r="E87" t="str">
            <v>3</v>
          </cell>
          <cell r="F87" t="str">
            <v>Milieux vie et soutien dans la comm.</v>
          </cell>
          <cell r="G87">
            <v>2</v>
          </cell>
          <cell r="H87" t="str">
            <v>MRC</v>
          </cell>
        </row>
        <row r="88">
          <cell r="B88" t="str">
            <v>La Ruche de St-Romuald inc.</v>
          </cell>
          <cell r="C88">
            <v>4</v>
          </cell>
          <cell r="D88" t="str">
            <v>Alphonse-Desjardins</v>
          </cell>
          <cell r="E88" t="str">
            <v>3</v>
          </cell>
          <cell r="F88" t="str">
            <v>Milieux vie et soutien dans la comm.</v>
          </cell>
          <cell r="G88">
            <v>1</v>
          </cell>
          <cell r="H88" t="str">
            <v>Municipal</v>
          </cell>
        </row>
        <row r="89">
          <cell r="B89" t="str">
            <v>La Société Alzheimer Chaudière-Appalaches</v>
          </cell>
          <cell r="C89">
            <v>6</v>
          </cell>
          <cell r="D89" t="str">
            <v>Beauce-Etchemin</v>
          </cell>
          <cell r="E89" t="str">
            <v>3</v>
          </cell>
          <cell r="F89" t="str">
            <v>Milieux vie et soutien dans la comm.</v>
          </cell>
          <cell r="G89">
            <v>5</v>
          </cell>
          <cell r="H89" t="str">
            <v>Régional</v>
          </cell>
        </row>
        <row r="90">
          <cell r="B90" t="str">
            <v>La Société Grand Village inc.</v>
          </cell>
          <cell r="C90">
            <v>6</v>
          </cell>
          <cell r="D90" t="str">
            <v>Beauce-Etchemin</v>
          </cell>
          <cell r="E90" t="str">
            <v>3</v>
          </cell>
          <cell r="F90" t="str">
            <v>Milieux vie et soutien dans la comm.</v>
          </cell>
          <cell r="G90">
            <v>5</v>
          </cell>
          <cell r="H90" t="str">
            <v>Régional</v>
          </cell>
        </row>
        <row r="91">
          <cell r="B91" t="str">
            <v>La Tournée des marmitons de Montmagny</v>
          </cell>
          <cell r="C91">
            <v>5</v>
          </cell>
          <cell r="D91" t="str">
            <v>Montmagny-L'Islet</v>
          </cell>
          <cell r="E91" t="str">
            <v>1</v>
          </cell>
          <cell r="F91" t="str">
            <v>Aide et entraide</v>
          </cell>
          <cell r="G91">
            <v>1</v>
          </cell>
          <cell r="H91" t="str">
            <v>Municipal</v>
          </cell>
        </row>
        <row r="92">
          <cell r="B92" t="str">
            <v>L'Adoberge Chaudière-Appalaches</v>
          </cell>
          <cell r="C92">
            <v>6</v>
          </cell>
          <cell r="D92" t="str">
            <v>Beauce-Etchemin</v>
          </cell>
          <cell r="E92" t="str">
            <v>4</v>
          </cell>
          <cell r="F92" t="str">
            <v>Organismes d’hébergement</v>
          </cell>
          <cell r="G92">
            <v>5</v>
          </cell>
          <cell r="H92" t="str">
            <v>Régional</v>
          </cell>
        </row>
        <row r="93">
          <cell r="B93" t="str">
            <v>L'A-Droit de Chaudière-Appalaches</v>
          </cell>
          <cell r="C93">
            <v>6</v>
          </cell>
          <cell r="D93" t="str">
            <v>Beauce-Etchemin</v>
          </cell>
          <cell r="E93" t="str">
            <v>2</v>
          </cell>
          <cell r="F93" t="str">
            <v>Sens., promo. et défense droits</v>
          </cell>
          <cell r="G93">
            <v>5</v>
          </cell>
          <cell r="H93" t="str">
            <v>Régional</v>
          </cell>
        </row>
        <row r="94">
          <cell r="B94" t="str">
            <v>L'Alternative Appalaches inc. (anc. Mesures alternatives jeunesse Frontenac inc. - 0397-1363)</v>
          </cell>
          <cell r="C94">
            <v>1</v>
          </cell>
          <cell r="D94" t="str">
            <v>Thetford</v>
          </cell>
          <cell r="E94" t="str">
            <v>3</v>
          </cell>
          <cell r="F94" t="str">
            <v>Milieux vie et soutien dans la comm.</v>
          </cell>
          <cell r="G94">
            <v>2</v>
          </cell>
          <cell r="H94" t="str">
            <v>MRC</v>
          </cell>
        </row>
        <row r="95">
          <cell r="B95" t="str">
            <v>L'Ancre, regroupement des parents et amis des personnes atteintes de maladie mentale</v>
          </cell>
          <cell r="C95">
            <v>5</v>
          </cell>
          <cell r="D95" t="str">
            <v>Montmagny-L'Islet</v>
          </cell>
          <cell r="E95" t="str">
            <v>3</v>
          </cell>
          <cell r="F95" t="str">
            <v>Milieux vie et soutien dans la comm.</v>
          </cell>
          <cell r="G95">
            <v>3</v>
          </cell>
          <cell r="H95" t="str">
            <v>2 à 5 MRC</v>
          </cell>
        </row>
        <row r="96">
          <cell r="B96" t="str">
            <v>L'Appart - Centre de traitement et de soutien inc.</v>
          </cell>
          <cell r="C96">
            <v>4</v>
          </cell>
          <cell r="D96" t="str">
            <v>Alphonse-Desjardins</v>
          </cell>
          <cell r="E96" t="str">
            <v>0</v>
          </cell>
          <cell r="F96" t="str">
            <v>N/A</v>
          </cell>
          <cell r="G96" t="str">
            <v>-</v>
          </cell>
          <cell r="H96" t="str">
            <v>Non catégorisé</v>
          </cell>
        </row>
        <row r="97">
          <cell r="B97" t="str">
            <v>L'Arc-en-Ciel, regroupement de parents et de personnes handicapées</v>
          </cell>
          <cell r="C97">
            <v>5</v>
          </cell>
          <cell r="D97" t="str">
            <v>Montmagny-L'Islet</v>
          </cell>
          <cell r="E97" t="str">
            <v>4</v>
          </cell>
          <cell r="F97" t="str">
            <v>Organismes d’hébergement</v>
          </cell>
          <cell r="G97">
            <v>3</v>
          </cell>
          <cell r="H97" t="str">
            <v>2 à 5 MRC</v>
          </cell>
        </row>
        <row r="98">
          <cell r="B98" t="str">
            <v>L'Arche le Printemps inc.</v>
          </cell>
          <cell r="C98">
            <v>6</v>
          </cell>
          <cell r="D98" t="str">
            <v>Beauce-Etchemin</v>
          </cell>
          <cell r="E98" t="str">
            <v>4</v>
          </cell>
          <cell r="F98" t="str">
            <v>Organismes d’hébergement</v>
          </cell>
          <cell r="G98">
            <v>5</v>
          </cell>
          <cell r="H98" t="str">
            <v>Régional</v>
          </cell>
        </row>
        <row r="99">
          <cell r="B99" t="str">
            <v>L'Association des personnes handicapées de Bellechasse (L' A.P.H.B.)</v>
          </cell>
          <cell r="C99">
            <v>4</v>
          </cell>
          <cell r="D99" t="str">
            <v>Alphonse-Desjardins</v>
          </cell>
          <cell r="E99" t="str">
            <v>3</v>
          </cell>
          <cell r="F99" t="str">
            <v>Milieux vie et soutien dans la comm.</v>
          </cell>
          <cell r="G99">
            <v>2</v>
          </cell>
          <cell r="H99" t="str">
            <v>MRC</v>
          </cell>
        </row>
        <row r="100">
          <cell r="B100" t="str">
            <v>L'Association des TCC des Deux Rives (Québec - Chaudière-Appalaches)</v>
          </cell>
          <cell r="C100">
            <v>6</v>
          </cell>
          <cell r="D100" t="str">
            <v>Beauce-Etchemin</v>
          </cell>
          <cell r="E100" t="str">
            <v>0</v>
          </cell>
          <cell r="F100" t="str">
            <v>N/A</v>
          </cell>
          <cell r="G100">
            <v>5</v>
          </cell>
          <cell r="H100" t="str">
            <v>Régional</v>
          </cell>
        </row>
        <row r="101">
          <cell r="B101" t="str">
            <v>Laura Lémerveil</v>
          </cell>
          <cell r="C101">
            <v>4</v>
          </cell>
          <cell r="D101" t="str">
            <v>Alphonse-Desjardins</v>
          </cell>
          <cell r="E101" t="str">
            <v>0</v>
          </cell>
          <cell r="F101" t="str">
            <v>N/A</v>
          </cell>
          <cell r="G101" t="str">
            <v>-</v>
          </cell>
          <cell r="H101" t="str">
            <v>Non catégorisé</v>
          </cell>
        </row>
        <row r="102">
          <cell r="B102" t="str">
            <v>Le Carrefour Employabilité - Travail de rue</v>
          </cell>
          <cell r="C102">
            <v>4</v>
          </cell>
          <cell r="D102" t="str">
            <v>Alphonse-Desjardins</v>
          </cell>
          <cell r="E102" t="str">
            <v>3</v>
          </cell>
          <cell r="F102" t="str">
            <v>Milieux vie et soutien dans la comm.</v>
          </cell>
          <cell r="G102">
            <v>2</v>
          </cell>
          <cell r="H102" t="str">
            <v>MRC</v>
          </cell>
        </row>
        <row r="103">
          <cell r="B103" t="str">
            <v>Le Centre de parrainage de la jeunesse de Beauce</v>
          </cell>
          <cell r="C103">
            <v>2</v>
          </cell>
          <cell r="D103" t="str">
            <v>Beauce</v>
          </cell>
          <cell r="E103" t="str">
            <v>3</v>
          </cell>
          <cell r="F103" t="str">
            <v>Milieux vie et soutien dans la comm.</v>
          </cell>
          <cell r="G103">
            <v>3</v>
          </cell>
          <cell r="H103" t="str">
            <v>2 à 5 MRC</v>
          </cell>
        </row>
        <row r="104">
          <cell r="B104" t="str">
            <v>Le Cercle de l'amitié de Cap St-Ignace</v>
          </cell>
          <cell r="C104">
            <v>5</v>
          </cell>
          <cell r="D104" t="str">
            <v>Montmagny-L'Islet</v>
          </cell>
          <cell r="E104" t="str">
            <v>1</v>
          </cell>
          <cell r="F104" t="str">
            <v>Aide et entraide</v>
          </cell>
          <cell r="G104">
            <v>1</v>
          </cell>
          <cell r="H104" t="str">
            <v>Municipal</v>
          </cell>
        </row>
        <row r="105">
          <cell r="B105" t="str">
            <v>Le Comptoir d'aide Le Fouillis inc.</v>
          </cell>
          <cell r="C105">
            <v>4</v>
          </cell>
          <cell r="D105" t="str">
            <v>Alphonse-Desjardins</v>
          </cell>
          <cell r="E105" t="str">
            <v>1</v>
          </cell>
          <cell r="F105" t="str">
            <v>Aide et entraide</v>
          </cell>
          <cell r="G105">
            <v>1</v>
          </cell>
          <cell r="H105" t="str">
            <v>Municipal</v>
          </cell>
        </row>
        <row r="106">
          <cell r="B106" t="str">
            <v>Le Contrevent, pour l'entourage d'une personne ayant un trouble majeur de santé mentale</v>
          </cell>
          <cell r="C106">
            <v>4</v>
          </cell>
          <cell r="D106" t="str">
            <v>Alphonse-Desjardins</v>
          </cell>
          <cell r="E106" t="str">
            <v>3</v>
          </cell>
          <cell r="F106" t="str">
            <v>Milieux vie et soutien dans la comm.</v>
          </cell>
          <cell r="G106">
            <v>3</v>
          </cell>
          <cell r="H106" t="str">
            <v>2 à 5 MRC</v>
          </cell>
        </row>
        <row r="107">
          <cell r="B107" t="str">
            <v>Le Filon</v>
          </cell>
          <cell r="C107">
            <v>4</v>
          </cell>
          <cell r="D107" t="str">
            <v>Alphonse-Desjardins</v>
          </cell>
          <cell r="E107" t="str">
            <v>3</v>
          </cell>
          <cell r="F107" t="str">
            <v>Milieux vie et soutien dans la comm.</v>
          </cell>
          <cell r="G107">
            <v>3</v>
          </cell>
          <cell r="H107" t="str">
            <v>2 à 5 MRC</v>
          </cell>
        </row>
        <row r="108">
          <cell r="B108" t="str">
            <v>Le Havre des femmes</v>
          </cell>
          <cell r="C108">
            <v>5</v>
          </cell>
          <cell r="D108" t="str">
            <v>Montmagny-L'Islet</v>
          </cell>
          <cell r="E108" t="str">
            <v>4</v>
          </cell>
          <cell r="F108" t="str">
            <v>Organismes d’hébergement</v>
          </cell>
          <cell r="G108">
            <v>3</v>
          </cell>
          <cell r="H108" t="str">
            <v>2 à 5 MRC</v>
          </cell>
        </row>
        <row r="109">
          <cell r="B109" t="str">
            <v>Le Havre, groupe d'aide et d'entraide pour la personne vivant avec un problème de santé mentale</v>
          </cell>
          <cell r="C109">
            <v>1</v>
          </cell>
          <cell r="D109" t="str">
            <v>Thetford</v>
          </cell>
          <cell r="E109" t="str">
            <v>3</v>
          </cell>
          <cell r="F109" t="str">
            <v>Milieux vie et soutien dans la comm.</v>
          </cell>
          <cell r="G109">
            <v>2</v>
          </cell>
          <cell r="H109" t="str">
            <v>MRC</v>
          </cell>
        </row>
        <row r="110">
          <cell r="B110" t="str">
            <v>Le Murmure, groupe d'entraide de personnes ayant ou ayant eu un problème de santé mentale</v>
          </cell>
          <cell r="C110">
            <v>2</v>
          </cell>
          <cell r="D110" t="str">
            <v>Beauce</v>
          </cell>
          <cell r="E110" t="str">
            <v>3</v>
          </cell>
          <cell r="F110" t="str">
            <v>Milieux vie et soutien dans la comm.</v>
          </cell>
          <cell r="G110">
            <v>2</v>
          </cell>
          <cell r="H110" t="str">
            <v>MRC</v>
          </cell>
        </row>
        <row r="111">
          <cell r="B111" t="str">
            <v>Le Patro de Lévis inc.</v>
          </cell>
          <cell r="C111">
            <v>4</v>
          </cell>
          <cell r="D111" t="str">
            <v>Alphonse-Desjardins</v>
          </cell>
          <cell r="E111" t="str">
            <v>0</v>
          </cell>
          <cell r="F111" t="str">
            <v>N/A</v>
          </cell>
          <cell r="G111" t="str">
            <v>-</v>
          </cell>
          <cell r="H111" t="str">
            <v>Non catégorisé</v>
          </cell>
        </row>
        <row r="112">
          <cell r="B112" t="str">
            <v>Le Rappel groupe d'entraide de personnes atteintes d'une maladie mentale</v>
          </cell>
          <cell r="C112">
            <v>2</v>
          </cell>
          <cell r="D112" t="str">
            <v>Beauce</v>
          </cell>
          <cell r="E112" t="str">
            <v>3</v>
          </cell>
          <cell r="F112" t="str">
            <v>Milieux vie et soutien dans la comm.</v>
          </cell>
          <cell r="G112">
            <v>2</v>
          </cell>
          <cell r="H112" t="str">
            <v>MRC</v>
          </cell>
        </row>
        <row r="113">
          <cell r="B113" t="str">
            <v>Le Re-lait Montmagny-L'Islet</v>
          </cell>
          <cell r="C113">
            <v>5</v>
          </cell>
          <cell r="D113" t="str">
            <v>Montmagny-L'Islet</v>
          </cell>
          <cell r="E113" t="str">
            <v>1</v>
          </cell>
          <cell r="F113" t="str">
            <v>Aide et entraide</v>
          </cell>
          <cell r="G113">
            <v>3</v>
          </cell>
          <cell r="H113" t="str">
            <v>2 à 5 MRC</v>
          </cell>
        </row>
        <row r="114">
          <cell r="B114" t="str">
            <v>Le Service d'entraide de Charny inc.</v>
          </cell>
          <cell r="C114">
            <v>4</v>
          </cell>
          <cell r="D114" t="str">
            <v>Alphonse-Desjardins</v>
          </cell>
          <cell r="E114" t="str">
            <v>1</v>
          </cell>
          <cell r="F114" t="str">
            <v>Aide et entraide</v>
          </cell>
          <cell r="G114">
            <v>1</v>
          </cell>
          <cell r="H114" t="str">
            <v>Municipal</v>
          </cell>
        </row>
        <row r="115">
          <cell r="B115" t="str">
            <v>Le Sillon regroupement des parents et amis de la personne atteinte d'une maladie mentale</v>
          </cell>
          <cell r="C115">
            <v>2</v>
          </cell>
          <cell r="D115" t="str">
            <v>Beauce</v>
          </cell>
          <cell r="E115" t="str">
            <v>3</v>
          </cell>
          <cell r="F115" t="str">
            <v>Milieux vie et soutien dans la comm.</v>
          </cell>
          <cell r="G115">
            <v>3</v>
          </cell>
          <cell r="H115" t="str">
            <v>2 à 5 MRC</v>
          </cell>
        </row>
        <row r="116">
          <cell r="B116" t="str">
            <v>Le Trait d'Union, groupe d'entraide pour personnes ayant des troubles de santé mentale</v>
          </cell>
          <cell r="C116">
            <v>5</v>
          </cell>
          <cell r="D116" t="str">
            <v>Montmagny-L'Islet</v>
          </cell>
          <cell r="E116" t="str">
            <v>3</v>
          </cell>
          <cell r="F116" t="str">
            <v>Milieux vie et soutien dans la comm.</v>
          </cell>
          <cell r="G116">
            <v>2</v>
          </cell>
          <cell r="H116" t="str">
            <v>MRC</v>
          </cell>
        </row>
        <row r="117">
          <cell r="B117" t="str">
            <v>L'Entraide Pascal-Taché inc.</v>
          </cell>
          <cell r="C117">
            <v>5</v>
          </cell>
          <cell r="D117" t="str">
            <v>Montmagny-L'Islet</v>
          </cell>
          <cell r="E117" t="str">
            <v>3</v>
          </cell>
          <cell r="F117" t="str">
            <v>Milieux vie et soutien dans la comm.</v>
          </cell>
          <cell r="G117">
            <v>3</v>
          </cell>
          <cell r="H117" t="str">
            <v>2 à 5 MRC</v>
          </cell>
        </row>
        <row r="118">
          <cell r="B118" t="str">
            <v>Les amies de Panet</v>
          </cell>
          <cell r="C118">
            <v>5</v>
          </cell>
          <cell r="D118" t="str">
            <v>Montmagny-L'Islet</v>
          </cell>
          <cell r="E118" t="str">
            <v>1</v>
          </cell>
          <cell r="F118" t="str">
            <v>Aide et entraide</v>
          </cell>
          <cell r="G118">
            <v>1</v>
          </cell>
          <cell r="H118" t="str">
            <v>Municipal</v>
          </cell>
        </row>
        <row r="119">
          <cell r="B119" t="str">
            <v>Les nouveaux sentiers de la MRC de L'Islet</v>
          </cell>
          <cell r="C119">
            <v>5</v>
          </cell>
          <cell r="D119" t="str">
            <v>Montmagny-L'Islet</v>
          </cell>
          <cell r="E119" t="str">
            <v>3</v>
          </cell>
          <cell r="F119" t="str">
            <v>Milieux vie et soutien dans la comm.</v>
          </cell>
          <cell r="G119">
            <v>2</v>
          </cell>
          <cell r="H119" t="str">
            <v>MRC</v>
          </cell>
        </row>
        <row r="120">
          <cell r="B120" t="str">
            <v>L'Essentiel des Etchemins</v>
          </cell>
          <cell r="C120">
            <v>3</v>
          </cell>
          <cell r="D120" t="str">
            <v>Etchemins</v>
          </cell>
          <cell r="E120" t="str">
            <v>1</v>
          </cell>
          <cell r="F120" t="str">
            <v>Aide et entraide</v>
          </cell>
          <cell r="G120">
            <v>2</v>
          </cell>
          <cell r="H120" t="str">
            <v>MRC</v>
          </cell>
        </row>
        <row r="121">
          <cell r="B121" t="str">
            <v>L'Éveil, groupe d'entraide pour personnes atteintes de maladie mentale</v>
          </cell>
          <cell r="C121">
            <v>3</v>
          </cell>
          <cell r="D121" t="str">
            <v>Etchemins</v>
          </cell>
          <cell r="E121" t="str">
            <v>3</v>
          </cell>
          <cell r="F121" t="str">
            <v>Milieux vie et soutien dans la comm.</v>
          </cell>
          <cell r="G121">
            <v>2</v>
          </cell>
          <cell r="H121" t="str">
            <v>MRC</v>
          </cell>
        </row>
        <row r="122">
          <cell r="B122" t="str">
            <v>Lien-Partage inc.</v>
          </cell>
          <cell r="C122">
            <v>4</v>
          </cell>
          <cell r="D122" t="str">
            <v>Alphonse-Desjardins</v>
          </cell>
          <cell r="E122" t="str">
            <v>1</v>
          </cell>
          <cell r="F122" t="str">
            <v>Aide et entraide</v>
          </cell>
          <cell r="G122">
            <v>2</v>
          </cell>
          <cell r="H122" t="str">
            <v>MRC</v>
          </cell>
        </row>
        <row r="123">
          <cell r="B123" t="str">
            <v>L'Interface, organisme de justice alternative</v>
          </cell>
          <cell r="C123">
            <v>4</v>
          </cell>
          <cell r="D123" t="str">
            <v>Alphonse-Desjardins</v>
          </cell>
          <cell r="E123" t="str">
            <v>3</v>
          </cell>
          <cell r="F123" t="str">
            <v>Milieux vie et soutien dans la comm.</v>
          </cell>
          <cell r="G123">
            <v>3</v>
          </cell>
          <cell r="H123" t="str">
            <v>2 à 5 MRC</v>
          </cell>
        </row>
        <row r="124">
          <cell r="B124" t="str">
            <v>L'Oasis de Lotbinière inc.</v>
          </cell>
          <cell r="C124">
            <v>4</v>
          </cell>
          <cell r="D124" t="str">
            <v>Alphonse-Desjardins</v>
          </cell>
          <cell r="E124" t="str">
            <v>3</v>
          </cell>
          <cell r="F124" t="str">
            <v>Milieux vie et soutien dans la comm.</v>
          </cell>
          <cell r="G124">
            <v>2</v>
          </cell>
          <cell r="H124" t="str">
            <v>MRC</v>
          </cell>
        </row>
        <row r="125">
          <cell r="B125" t="str">
            <v>Maison de jeunes L'Olivier des Etchemins</v>
          </cell>
          <cell r="C125">
            <v>3</v>
          </cell>
          <cell r="D125" t="str">
            <v>Etchemins</v>
          </cell>
          <cell r="E125" t="str">
            <v>3</v>
          </cell>
          <cell r="F125" t="str">
            <v>Milieux vie et soutien dans la comm.</v>
          </cell>
          <cell r="G125">
            <v>2</v>
          </cell>
          <cell r="H125" t="str">
            <v>MRC</v>
          </cell>
        </row>
        <row r="126">
          <cell r="B126" t="str">
            <v>Maison de la Famille Beauce-Etchemins</v>
          </cell>
          <cell r="C126">
            <v>2</v>
          </cell>
          <cell r="D126" t="str">
            <v>Beauce</v>
          </cell>
          <cell r="E126" t="str">
            <v>0</v>
          </cell>
          <cell r="F126" t="str">
            <v>N/A</v>
          </cell>
          <cell r="G126" t="str">
            <v>-</v>
          </cell>
          <cell r="H126" t="str">
            <v>Non catégorisé</v>
          </cell>
        </row>
        <row r="127">
          <cell r="B127" t="str">
            <v>Maison de la famille Chutes-Chaudière</v>
          </cell>
          <cell r="C127">
            <v>4</v>
          </cell>
          <cell r="D127" t="str">
            <v>Alphonse-Desjardins</v>
          </cell>
          <cell r="E127" t="str">
            <v>0</v>
          </cell>
          <cell r="F127" t="str">
            <v>N/A</v>
          </cell>
          <cell r="G127" t="str">
            <v>-</v>
          </cell>
          <cell r="H127" t="str">
            <v>Non catégorisé</v>
          </cell>
        </row>
        <row r="128">
          <cell r="B128" t="str">
            <v>Maison de la Famille de Bellechasse</v>
          </cell>
          <cell r="C128">
            <v>4</v>
          </cell>
          <cell r="D128" t="str">
            <v>Alphonse-Desjardins</v>
          </cell>
          <cell r="E128" t="str">
            <v>0</v>
          </cell>
          <cell r="F128" t="str">
            <v>N/A</v>
          </cell>
          <cell r="G128" t="str">
            <v>-</v>
          </cell>
          <cell r="H128" t="str">
            <v>Non catégorisé</v>
          </cell>
        </row>
        <row r="129">
          <cell r="B129" t="str">
            <v>Maison de la famille de la MRC de L'Islet inc.</v>
          </cell>
          <cell r="C129">
            <v>5</v>
          </cell>
          <cell r="D129" t="str">
            <v>Montmagny-L'Islet</v>
          </cell>
          <cell r="E129" t="str">
            <v>0</v>
          </cell>
          <cell r="F129" t="str">
            <v>N/A</v>
          </cell>
          <cell r="G129" t="str">
            <v>-</v>
          </cell>
          <cell r="H129" t="str">
            <v>Non catégorisé</v>
          </cell>
        </row>
        <row r="130">
          <cell r="B130" t="str">
            <v>Maison de la Famille de la Nouvelle-Beauce</v>
          </cell>
          <cell r="C130">
            <v>4</v>
          </cell>
          <cell r="D130" t="str">
            <v>Alphonse-Desjardins</v>
          </cell>
          <cell r="E130" t="str">
            <v>0</v>
          </cell>
          <cell r="F130" t="str">
            <v>N/A</v>
          </cell>
          <cell r="G130" t="str">
            <v>-</v>
          </cell>
          <cell r="H130" t="str">
            <v>Non catégorisé</v>
          </cell>
        </row>
        <row r="131">
          <cell r="B131" t="str">
            <v>Maison de la Famille de Lotbinière</v>
          </cell>
          <cell r="C131">
            <v>4</v>
          </cell>
          <cell r="D131" t="str">
            <v>Alphonse-Desjardins</v>
          </cell>
          <cell r="E131" t="str">
            <v>0</v>
          </cell>
          <cell r="F131" t="str">
            <v>N/A</v>
          </cell>
          <cell r="G131" t="str">
            <v>-</v>
          </cell>
          <cell r="H131" t="str">
            <v>Non catégorisé</v>
          </cell>
        </row>
        <row r="132">
          <cell r="B132" t="str">
            <v>Maison de la famille R.E.V. Rive-Sud</v>
          </cell>
          <cell r="C132">
            <v>4</v>
          </cell>
          <cell r="D132" t="str">
            <v>Alphonse-Desjardins</v>
          </cell>
          <cell r="E132" t="str">
            <v>0</v>
          </cell>
          <cell r="F132" t="str">
            <v>N/A</v>
          </cell>
          <cell r="G132" t="str">
            <v>-</v>
          </cell>
          <cell r="H132" t="str">
            <v>Non catégorisé</v>
          </cell>
        </row>
        <row r="133">
          <cell r="B133" t="str">
            <v>Maison de la famille Rive-Sud</v>
          </cell>
          <cell r="C133">
            <v>4</v>
          </cell>
          <cell r="D133" t="str">
            <v>Alphonse-Desjardins</v>
          </cell>
          <cell r="E133" t="str">
            <v>0</v>
          </cell>
          <cell r="F133" t="str">
            <v>N/A</v>
          </cell>
          <cell r="G133" t="str">
            <v>-</v>
          </cell>
          <cell r="H133" t="str">
            <v>Non catégorisé</v>
          </cell>
        </row>
        <row r="134">
          <cell r="B134" t="str">
            <v>Maison des jeunes "St-Henri"</v>
          </cell>
          <cell r="C134">
            <v>4</v>
          </cell>
          <cell r="D134" t="str">
            <v>Alphonse-Desjardins</v>
          </cell>
          <cell r="E134" t="str">
            <v>3</v>
          </cell>
          <cell r="F134" t="str">
            <v>Milieux vie et soutien dans la comm.</v>
          </cell>
          <cell r="G134">
            <v>1</v>
          </cell>
          <cell r="H134" t="str">
            <v>Municipal</v>
          </cell>
        </row>
        <row r="135">
          <cell r="B135" t="str">
            <v>Maison des jeunes « L'Utopie »</v>
          </cell>
          <cell r="C135">
            <v>4</v>
          </cell>
          <cell r="D135" t="str">
            <v>Alphonse-Desjardins</v>
          </cell>
          <cell r="E135" t="str">
            <v>3</v>
          </cell>
          <cell r="F135" t="str">
            <v>Milieux vie et soutien dans la comm.</v>
          </cell>
          <cell r="G135">
            <v>1</v>
          </cell>
          <cell r="H135" t="str">
            <v>Municipal</v>
          </cell>
        </row>
        <row r="136">
          <cell r="B136" t="str">
            <v>Maison des jeunes de Beauce-Sartigan</v>
          </cell>
          <cell r="C136">
            <v>2</v>
          </cell>
          <cell r="D136" t="str">
            <v>Beauce</v>
          </cell>
          <cell r="E136" t="str">
            <v>3</v>
          </cell>
          <cell r="F136" t="str">
            <v>Milieux vie et soutien dans la comm.</v>
          </cell>
          <cell r="G136">
            <v>2</v>
          </cell>
          <cell r="H136" t="str">
            <v>MRC</v>
          </cell>
        </row>
        <row r="137">
          <cell r="B137" t="str">
            <v>Maison des jeunes de L'Islet-Nord</v>
          </cell>
          <cell r="C137">
            <v>5</v>
          </cell>
          <cell r="D137" t="str">
            <v>Montmagny-L'Islet</v>
          </cell>
          <cell r="E137" t="str">
            <v>3</v>
          </cell>
          <cell r="F137" t="str">
            <v>Milieux vie et soutien dans la comm.</v>
          </cell>
          <cell r="G137">
            <v>1</v>
          </cell>
          <cell r="H137" t="str">
            <v>Municipal</v>
          </cell>
        </row>
        <row r="138">
          <cell r="B138" t="str">
            <v>Maison des jeunes de St-Michel de Bellechasse</v>
          </cell>
          <cell r="C138">
            <v>4</v>
          </cell>
          <cell r="D138" t="str">
            <v>Alphonse-Desjardins</v>
          </cell>
          <cell r="E138" t="str">
            <v>3</v>
          </cell>
          <cell r="F138" t="str">
            <v>Milieux vie et soutien dans la comm.</v>
          </cell>
          <cell r="G138">
            <v>1</v>
          </cell>
          <cell r="H138" t="str">
            <v>Municipal</v>
          </cell>
        </row>
        <row r="139">
          <cell r="B139" t="str">
            <v>Maison des Jeunes d'East Broughton</v>
          </cell>
          <cell r="C139">
            <v>1</v>
          </cell>
          <cell r="D139" t="str">
            <v>Thetford</v>
          </cell>
          <cell r="E139" t="str">
            <v>3</v>
          </cell>
          <cell r="F139" t="str">
            <v>Milieux vie et soutien dans la comm.</v>
          </cell>
          <cell r="G139">
            <v>1</v>
          </cell>
          <cell r="H139" t="str">
            <v>Municipal</v>
          </cell>
        </row>
        <row r="140">
          <cell r="B140" t="str">
            <v>Maison des jeunes Défi-Ados</v>
          </cell>
          <cell r="C140">
            <v>4</v>
          </cell>
          <cell r="D140" t="str">
            <v>Alphonse-Desjardins</v>
          </cell>
          <cell r="E140" t="str">
            <v>3</v>
          </cell>
          <cell r="F140" t="str">
            <v>Milieux vie et soutien dans la comm.</v>
          </cell>
          <cell r="G140">
            <v>1</v>
          </cell>
          <cell r="H140" t="str">
            <v>Municipal</v>
          </cell>
        </row>
        <row r="141">
          <cell r="B141" t="str">
            <v>Maison des jeunes des Frontières du Sud</v>
          </cell>
          <cell r="C141">
            <v>5</v>
          </cell>
          <cell r="D141" t="str">
            <v>Montmagny-L'Islet</v>
          </cell>
          <cell r="E141" t="str">
            <v>3</v>
          </cell>
          <cell r="F141" t="str">
            <v>Milieux vie et soutien dans la comm.</v>
          </cell>
          <cell r="G141">
            <v>1</v>
          </cell>
          <cell r="H141" t="str">
            <v>Municipal</v>
          </cell>
        </row>
        <row r="142">
          <cell r="B142" t="str">
            <v>Maison des jeunes du Lac Aylmer</v>
          </cell>
          <cell r="C142">
            <v>1</v>
          </cell>
          <cell r="D142" t="str">
            <v>Thetford</v>
          </cell>
          <cell r="E142" t="str">
            <v>3</v>
          </cell>
          <cell r="F142" t="str">
            <v>Milieux vie et soutien dans la comm.</v>
          </cell>
          <cell r="G142">
            <v>1</v>
          </cell>
          <cell r="H142" t="str">
            <v>Municipal</v>
          </cell>
        </row>
        <row r="143">
          <cell r="B143" t="str">
            <v>Maison des jeunes St-Raphaël</v>
          </cell>
          <cell r="C143">
            <v>4</v>
          </cell>
          <cell r="D143" t="str">
            <v>Alphonse-Desjardins</v>
          </cell>
          <cell r="E143" t="str">
            <v>3</v>
          </cell>
          <cell r="F143" t="str">
            <v>Milieux vie et soutien dans la comm.</v>
          </cell>
          <cell r="G143">
            <v>1</v>
          </cell>
          <cell r="H143" t="str">
            <v>Municipal</v>
          </cell>
        </row>
        <row r="144">
          <cell r="B144" t="str">
            <v>Maison L’Éclaircie</v>
          </cell>
          <cell r="C144">
            <v>6</v>
          </cell>
          <cell r="D144" t="str">
            <v>Beauce-Etchemin</v>
          </cell>
          <cell r="E144" t="str">
            <v>0</v>
          </cell>
          <cell r="F144" t="str">
            <v>N/A</v>
          </cell>
          <cell r="G144" t="str">
            <v>-</v>
          </cell>
          <cell r="H144" t="str">
            <v>Non catégorisé</v>
          </cell>
        </row>
        <row r="145">
          <cell r="B145" t="str">
            <v>Maison l'Odyssée Jeu Alcool Drogues</v>
          </cell>
          <cell r="C145">
            <v>7</v>
          </cell>
          <cell r="D145" t="str">
            <v>Régional</v>
          </cell>
          <cell r="E145" t="str">
            <v>4</v>
          </cell>
          <cell r="F145" t="str">
            <v>Organismes d’hébergement</v>
          </cell>
          <cell r="G145">
            <v>5</v>
          </cell>
          <cell r="H145" t="str">
            <v>Régional</v>
          </cell>
        </row>
        <row r="146">
          <cell r="B146" t="str">
            <v>Manoir Aylmer Toxico-Gîte inc.</v>
          </cell>
          <cell r="C146">
            <v>8</v>
          </cell>
          <cell r="D146" t="str">
            <v>Autres</v>
          </cell>
          <cell r="E146" t="str">
            <v>0</v>
          </cell>
          <cell r="F146" t="str">
            <v>N/A</v>
          </cell>
          <cell r="G146" t="str">
            <v>-</v>
          </cell>
          <cell r="H146" t="str">
            <v>Non catégorisé</v>
          </cell>
        </row>
        <row r="147">
          <cell r="B147" t="str">
            <v>Moisson Beauce inc.</v>
          </cell>
          <cell r="C147">
            <v>2</v>
          </cell>
          <cell r="D147" t="str">
            <v>Beauce</v>
          </cell>
          <cell r="E147" t="str">
            <v>0</v>
          </cell>
          <cell r="F147" t="str">
            <v>N/A</v>
          </cell>
          <cell r="G147" t="str">
            <v>-</v>
          </cell>
          <cell r="H147" t="str">
            <v>Non catégorisé</v>
          </cell>
        </row>
        <row r="148">
          <cell r="B148" t="str">
            <v>Nouvel essor</v>
          </cell>
          <cell r="C148">
            <v>3</v>
          </cell>
          <cell r="D148" t="str">
            <v>Etchemins</v>
          </cell>
          <cell r="E148" t="str">
            <v>3</v>
          </cell>
          <cell r="F148" t="str">
            <v>Milieux vie et soutien dans la comm.</v>
          </cell>
          <cell r="G148">
            <v>2</v>
          </cell>
          <cell r="H148" t="str">
            <v>MRC</v>
          </cell>
        </row>
        <row r="149">
          <cell r="B149" t="str">
            <v>Ouvre ton cœur à l'espoir</v>
          </cell>
          <cell r="C149">
            <v>2</v>
          </cell>
          <cell r="D149" t="str">
            <v>Beauce</v>
          </cell>
          <cell r="E149" t="str">
            <v>1</v>
          </cell>
          <cell r="F149" t="str">
            <v>Aide et entraide</v>
          </cell>
          <cell r="G149">
            <v>3</v>
          </cell>
          <cell r="H149" t="str">
            <v>2 à 5 MRC</v>
          </cell>
        </row>
        <row r="150">
          <cell r="B150" t="str">
            <v>Parentaime Maison de la Famille des Etchemins</v>
          </cell>
          <cell r="C150">
            <v>3</v>
          </cell>
          <cell r="D150" t="str">
            <v>Etchemins</v>
          </cell>
          <cell r="E150" t="str">
            <v>0</v>
          </cell>
          <cell r="F150" t="str">
            <v>N/A</v>
          </cell>
          <cell r="G150" t="str">
            <v>-</v>
          </cell>
          <cell r="H150" t="str">
            <v>Non catégorisé</v>
          </cell>
        </row>
        <row r="151">
          <cell r="B151" t="str">
            <v>Parents d'Anges Beauce-Etchemins</v>
          </cell>
          <cell r="C151">
            <v>6</v>
          </cell>
          <cell r="D151" t="str">
            <v>Beauce-Etchemin</v>
          </cell>
          <cell r="E151" t="str">
            <v>3</v>
          </cell>
          <cell r="F151" t="str">
            <v>Milieux vie et soutien dans la comm.</v>
          </cell>
          <cell r="G151">
            <v>3</v>
          </cell>
          <cell r="H151" t="str">
            <v>2 à 5 MRC</v>
          </cell>
        </row>
        <row r="152">
          <cell r="B152" t="str">
            <v>Partage au masculin Beauce</v>
          </cell>
          <cell r="C152">
            <v>2</v>
          </cell>
          <cell r="D152" t="str">
            <v>Beauce</v>
          </cell>
          <cell r="E152" t="str">
            <v>3</v>
          </cell>
          <cell r="F152" t="str">
            <v>Milieux vie et soutien dans la comm.</v>
          </cell>
          <cell r="G152">
            <v>5</v>
          </cell>
          <cell r="H152" t="str">
            <v>Régional</v>
          </cell>
        </row>
        <row r="153">
          <cell r="B153" t="str">
            <v>Personnes handicapées en action de la Rive-Sud</v>
          </cell>
          <cell r="C153">
            <v>4</v>
          </cell>
          <cell r="D153" t="str">
            <v>Alphonse-Desjardins</v>
          </cell>
          <cell r="E153" t="str">
            <v>3</v>
          </cell>
          <cell r="F153" t="str">
            <v>Milieux vie et soutien dans la comm.</v>
          </cell>
          <cell r="G153">
            <v>3</v>
          </cell>
          <cell r="H153" t="str">
            <v>2 à 5 MRC</v>
          </cell>
        </row>
        <row r="154">
          <cell r="B154" t="str">
            <v>Popote roulante L'Islet inc.</v>
          </cell>
          <cell r="C154">
            <v>5</v>
          </cell>
          <cell r="D154" t="str">
            <v>Montmagny-L'Islet</v>
          </cell>
          <cell r="E154" t="str">
            <v>1</v>
          </cell>
          <cell r="F154" t="str">
            <v>Aide et entraide</v>
          </cell>
          <cell r="G154">
            <v>1</v>
          </cell>
          <cell r="H154" t="str">
            <v>Municipal</v>
          </cell>
        </row>
        <row r="155">
          <cell r="B155" t="str">
            <v>Présence Lotbinière</v>
          </cell>
          <cell r="C155">
            <v>4</v>
          </cell>
          <cell r="D155" t="str">
            <v>Alphonse-Desjardins</v>
          </cell>
          <cell r="E155" t="str">
            <v>1</v>
          </cell>
          <cell r="F155" t="str">
            <v>Aide et entraide</v>
          </cell>
          <cell r="G155">
            <v>2</v>
          </cell>
          <cell r="H155" t="str">
            <v>MRC</v>
          </cell>
        </row>
        <row r="156">
          <cell r="B156" t="str">
            <v>Projet M.D.J. Saint-Isidore inc.</v>
          </cell>
          <cell r="C156">
            <v>4</v>
          </cell>
          <cell r="D156" t="str">
            <v>Alphonse-Desjardins</v>
          </cell>
          <cell r="E156" t="str">
            <v>3</v>
          </cell>
          <cell r="F156" t="str">
            <v>Milieux vie et soutien dans la comm.</v>
          </cell>
          <cell r="G156">
            <v>1</v>
          </cell>
          <cell r="H156" t="str">
            <v>Municipal</v>
          </cell>
        </row>
        <row r="157">
          <cell r="B157" t="str">
            <v>Regroupement des jeunes de Lotbinière</v>
          </cell>
          <cell r="C157">
            <v>4</v>
          </cell>
          <cell r="D157" t="str">
            <v>Alphonse-Desjardins</v>
          </cell>
          <cell r="E157" t="str">
            <v>3</v>
          </cell>
          <cell r="F157" t="str">
            <v>Milieux vie et soutien dans la comm.</v>
          </cell>
          <cell r="G157">
            <v>2</v>
          </cell>
          <cell r="H157" t="str">
            <v>MRC</v>
          </cell>
        </row>
        <row r="158">
          <cell r="B158" t="str">
            <v>Regroupement des Organismes de Personnes Handicapées Région Chaudière-Appalaches (ROPHRCA)</v>
          </cell>
          <cell r="C158">
            <v>7</v>
          </cell>
          <cell r="D158" t="str">
            <v>Régional</v>
          </cell>
          <cell r="E158" t="str">
            <v>0</v>
          </cell>
          <cell r="F158" t="str">
            <v>N/A</v>
          </cell>
          <cell r="G158" t="str">
            <v>-</v>
          </cell>
          <cell r="H158" t="str">
            <v>Non catégorisé</v>
          </cell>
        </row>
        <row r="159">
          <cell r="B159" t="str">
            <v>Regroupement des personnes aidantes de Lotbinière</v>
          </cell>
          <cell r="C159">
            <v>4</v>
          </cell>
          <cell r="D159" t="str">
            <v>Alphonse-Desjardins</v>
          </cell>
          <cell r="E159" t="str">
            <v>3</v>
          </cell>
          <cell r="F159" t="str">
            <v>Milieux vie et soutien dans la comm.</v>
          </cell>
          <cell r="G159">
            <v>2</v>
          </cell>
          <cell r="H159" t="str">
            <v>MRC</v>
          </cell>
        </row>
        <row r="160">
          <cell r="B160" t="str">
            <v>Regroupement des personnes handicapées physiques de la région de Thetford</v>
          </cell>
          <cell r="C160">
            <v>1</v>
          </cell>
          <cell r="D160" t="str">
            <v>Thetford</v>
          </cell>
          <cell r="E160" t="str">
            <v>3</v>
          </cell>
          <cell r="F160" t="str">
            <v>Milieux vie et soutien dans la comm.</v>
          </cell>
          <cell r="G160">
            <v>2</v>
          </cell>
          <cell r="H160" t="str">
            <v>MRC</v>
          </cell>
        </row>
        <row r="161">
          <cell r="B161" t="str">
            <v>Regroupement des proches aidants de Bellechasse</v>
          </cell>
          <cell r="C161">
            <v>4</v>
          </cell>
          <cell r="D161" t="str">
            <v>Alphonse-Desjardins</v>
          </cell>
          <cell r="E161" t="str">
            <v>3</v>
          </cell>
          <cell r="F161" t="str">
            <v>Milieux vie et soutien dans la comm.</v>
          </cell>
          <cell r="G161">
            <v>2</v>
          </cell>
          <cell r="H161" t="str">
            <v>MRC</v>
          </cell>
        </row>
        <row r="162">
          <cell r="B162" t="str">
            <v>Réhab</v>
          </cell>
          <cell r="C162">
            <v>4</v>
          </cell>
          <cell r="D162" t="str">
            <v>Alphonse-Desjardins</v>
          </cell>
          <cell r="E162" t="str">
            <v>4</v>
          </cell>
          <cell r="F162" t="str">
            <v>Organismes d’hébergement</v>
          </cell>
          <cell r="G162">
            <v>5</v>
          </cell>
          <cell r="H162" t="str">
            <v>Régional</v>
          </cell>
        </row>
        <row r="163">
          <cell r="B163" t="str">
            <v>Réseau d'Entraide des Appalaches</v>
          </cell>
          <cell r="C163">
            <v>1</v>
          </cell>
          <cell r="D163" t="str">
            <v>Thetford</v>
          </cell>
          <cell r="E163" t="str">
            <v>3</v>
          </cell>
          <cell r="F163" t="str">
            <v>Milieux vie et soutien dans la comm.</v>
          </cell>
          <cell r="G163">
            <v>2</v>
          </cell>
          <cell r="H163" t="str">
            <v>MRC</v>
          </cell>
        </row>
        <row r="164">
          <cell r="B164" t="str">
            <v>Ressource Le Berceau inc.</v>
          </cell>
          <cell r="C164">
            <v>2</v>
          </cell>
          <cell r="D164" t="str">
            <v>Beauce</v>
          </cell>
          <cell r="E164" t="str">
            <v>1</v>
          </cell>
          <cell r="F164" t="str">
            <v>Aide et entraide</v>
          </cell>
          <cell r="G164">
            <v>3</v>
          </cell>
          <cell r="H164" t="str">
            <v>2 à 5 MRC</v>
          </cell>
        </row>
        <row r="165">
          <cell r="B165" t="str">
            <v>Ressources-Naissances</v>
          </cell>
          <cell r="C165">
            <v>4</v>
          </cell>
          <cell r="D165" t="str">
            <v>Alphonse-Desjardins</v>
          </cell>
          <cell r="E165" t="str">
            <v>3</v>
          </cell>
          <cell r="F165" t="str">
            <v>Milieux vie et soutien dans la comm.</v>
          </cell>
          <cell r="G165">
            <v>3</v>
          </cell>
          <cell r="H165" t="str">
            <v>2 à 5 MRC</v>
          </cell>
        </row>
        <row r="166">
          <cell r="B166" t="str">
            <v>S.O.S. Onde Amitié</v>
          </cell>
          <cell r="C166">
            <v>1</v>
          </cell>
          <cell r="D166" t="str">
            <v>Thetford</v>
          </cell>
          <cell r="E166" t="str">
            <v>1</v>
          </cell>
          <cell r="F166" t="str">
            <v>Aide et entraide</v>
          </cell>
          <cell r="G166">
            <v>2</v>
          </cell>
          <cell r="H166" t="str">
            <v>MRC</v>
          </cell>
        </row>
        <row r="167">
          <cell r="B167" t="str">
            <v>Santé Mentale Québec - Chaudière-Appalaches</v>
          </cell>
          <cell r="C167">
            <v>6</v>
          </cell>
          <cell r="D167" t="str">
            <v>Beauce-Etchemin</v>
          </cell>
          <cell r="E167" t="str">
            <v>3</v>
          </cell>
          <cell r="F167" t="str">
            <v>Milieux vie et soutien dans la comm.</v>
          </cell>
          <cell r="G167">
            <v>5</v>
          </cell>
          <cell r="H167" t="str">
            <v>Régional</v>
          </cell>
        </row>
        <row r="168">
          <cell r="B168" t="str">
            <v>Service d'entraide Bernières-St-Nicolas inc.</v>
          </cell>
          <cell r="C168">
            <v>4</v>
          </cell>
          <cell r="D168" t="str">
            <v>Alphonse-Desjardins</v>
          </cell>
          <cell r="E168" t="str">
            <v>1</v>
          </cell>
          <cell r="F168" t="str">
            <v>Aide et entraide</v>
          </cell>
          <cell r="G168">
            <v>1</v>
          </cell>
          <cell r="H168" t="str">
            <v>Municipal</v>
          </cell>
        </row>
        <row r="169">
          <cell r="B169" t="str">
            <v>Service d'entraide de Breakeyville</v>
          </cell>
          <cell r="C169">
            <v>4</v>
          </cell>
          <cell r="D169" t="str">
            <v>Alphonse-Desjardins</v>
          </cell>
          <cell r="E169" t="str">
            <v>1</v>
          </cell>
          <cell r="F169" t="str">
            <v>Aide et entraide</v>
          </cell>
          <cell r="G169">
            <v>1</v>
          </cell>
          <cell r="H169" t="str">
            <v>Municipal</v>
          </cell>
        </row>
        <row r="170">
          <cell r="B170" t="str">
            <v>Service d'entraide de Pintendre</v>
          </cell>
          <cell r="C170">
            <v>4</v>
          </cell>
          <cell r="D170" t="str">
            <v>Alphonse-Desjardins</v>
          </cell>
          <cell r="E170" t="str">
            <v>1</v>
          </cell>
          <cell r="F170" t="str">
            <v>Aide et entraide</v>
          </cell>
          <cell r="G170">
            <v>1</v>
          </cell>
          <cell r="H170" t="str">
            <v>Municipal</v>
          </cell>
        </row>
        <row r="171">
          <cell r="B171" t="str">
            <v>Service d'entraide de Saint-Lambert-de-Lauzon</v>
          </cell>
          <cell r="C171">
            <v>4</v>
          </cell>
          <cell r="D171" t="str">
            <v>Alphonse-Desjardins</v>
          </cell>
          <cell r="E171" t="str">
            <v>1</v>
          </cell>
          <cell r="F171" t="str">
            <v>Aide et entraide</v>
          </cell>
          <cell r="G171">
            <v>1</v>
          </cell>
          <cell r="H171" t="str">
            <v>Municipal</v>
          </cell>
        </row>
        <row r="172">
          <cell r="B172" t="str">
            <v>Service d'entraide de St-Jean-Chrysostome</v>
          </cell>
          <cell r="C172">
            <v>4</v>
          </cell>
          <cell r="D172" t="str">
            <v>Alphonse-Desjardins</v>
          </cell>
          <cell r="E172" t="str">
            <v>1</v>
          </cell>
          <cell r="F172" t="str">
            <v>Aide et entraide</v>
          </cell>
          <cell r="G172">
            <v>1</v>
          </cell>
          <cell r="H172" t="str">
            <v>Municipal</v>
          </cell>
        </row>
        <row r="173">
          <cell r="B173" t="str">
            <v>Service d'entraide de St-Rédempteur inc.</v>
          </cell>
          <cell r="C173">
            <v>4</v>
          </cell>
          <cell r="D173" t="str">
            <v>Alphonse-Desjardins</v>
          </cell>
          <cell r="E173" t="str">
            <v>1</v>
          </cell>
          <cell r="F173" t="str">
            <v>Aide et entraide</v>
          </cell>
          <cell r="G173">
            <v>1</v>
          </cell>
          <cell r="H173" t="str">
            <v>Municipal</v>
          </cell>
        </row>
        <row r="174">
          <cell r="B174" t="str">
            <v>Service d'entraide de St-Romuald inc.</v>
          </cell>
          <cell r="C174">
            <v>4</v>
          </cell>
          <cell r="D174" t="str">
            <v>Alphonse-Desjardins</v>
          </cell>
          <cell r="E174" t="str">
            <v>1</v>
          </cell>
          <cell r="F174" t="str">
            <v>Aide et entraide</v>
          </cell>
          <cell r="G174">
            <v>1</v>
          </cell>
          <cell r="H174" t="str">
            <v>Municipal</v>
          </cell>
        </row>
        <row r="175">
          <cell r="B175" t="str">
            <v>Service d'entraide St-Étienne</v>
          </cell>
          <cell r="C175">
            <v>4</v>
          </cell>
          <cell r="D175" t="str">
            <v>Alphonse-Desjardins</v>
          </cell>
          <cell r="E175" t="str">
            <v>1</v>
          </cell>
          <cell r="F175" t="str">
            <v>Aide et entraide</v>
          </cell>
          <cell r="G175">
            <v>1</v>
          </cell>
          <cell r="H175" t="str">
            <v>Municipal</v>
          </cell>
        </row>
        <row r="176">
          <cell r="B176" t="str">
            <v>Service régional d'interprétariat de L'Est du Québec inc.</v>
          </cell>
          <cell r="C176">
            <v>6</v>
          </cell>
          <cell r="D176" t="str">
            <v>Beauce-Etchemin</v>
          </cell>
          <cell r="E176" t="str">
            <v>0</v>
          </cell>
          <cell r="F176" t="str">
            <v>N/A</v>
          </cell>
          <cell r="G176" t="str">
            <v>-</v>
          </cell>
          <cell r="H176" t="str">
            <v>Non catégorisé</v>
          </cell>
        </row>
        <row r="177">
          <cell r="B177" t="str">
            <v>Société de réadaptation et d'intégration communautaire (S.R.I.C.)</v>
          </cell>
          <cell r="C177">
            <v>4</v>
          </cell>
          <cell r="D177" t="str">
            <v>Alphonse-Desjardins</v>
          </cell>
          <cell r="E177" t="str">
            <v>4</v>
          </cell>
          <cell r="F177" t="str">
            <v>Organismes d’hébergement</v>
          </cell>
          <cell r="G177">
            <v>3</v>
          </cell>
          <cell r="H177" t="str">
            <v>2 à 5 MRC</v>
          </cell>
        </row>
        <row r="178">
          <cell r="B178" t="str">
            <v>Soupe au bouton</v>
          </cell>
          <cell r="C178">
            <v>5</v>
          </cell>
          <cell r="D178" t="str">
            <v>Montmagny-L'Islet</v>
          </cell>
          <cell r="E178" t="str">
            <v>1</v>
          </cell>
          <cell r="F178" t="str">
            <v>Aide et entraide</v>
          </cell>
          <cell r="G178">
            <v>3</v>
          </cell>
          <cell r="H178" t="str">
            <v>2 à 5 MRC</v>
          </cell>
        </row>
        <row r="179">
          <cell r="B179" t="str">
            <v>Stan-Jeunes</v>
          </cell>
          <cell r="C179">
            <v>4</v>
          </cell>
          <cell r="D179" t="str">
            <v>Alphonse-Desjardins</v>
          </cell>
          <cell r="E179" t="str">
            <v>3</v>
          </cell>
          <cell r="F179" t="str">
            <v>Milieux vie et soutien dans la comm.</v>
          </cell>
          <cell r="G179">
            <v>1</v>
          </cell>
          <cell r="H179" t="str">
            <v>Municipal</v>
          </cell>
        </row>
        <row r="180">
          <cell r="B180" t="str">
            <v>Table régionale des organismes communautaires actifs en santé mentale (Région - 12)</v>
          </cell>
          <cell r="C180">
            <v>7</v>
          </cell>
          <cell r="D180" t="str">
            <v>Régional</v>
          </cell>
          <cell r="E180" t="str">
            <v>5</v>
          </cell>
          <cell r="F180" t="str">
            <v>Regroupement régional</v>
          </cell>
          <cell r="G180">
            <v>5</v>
          </cell>
          <cell r="H180" t="str">
            <v>Régional</v>
          </cell>
        </row>
        <row r="181">
          <cell r="B181" t="str">
            <v>Table régionale des organismes communautaires Chaudière-Appalaches</v>
          </cell>
          <cell r="C181">
            <v>7</v>
          </cell>
          <cell r="D181" t="str">
            <v>Régional</v>
          </cell>
          <cell r="E181" t="str">
            <v>5</v>
          </cell>
          <cell r="F181" t="str">
            <v>Regroupement régional</v>
          </cell>
          <cell r="G181">
            <v>5</v>
          </cell>
          <cell r="H181" t="str">
            <v>Régional</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1" displayName="Tableau11" ref="A9:N187" totalsRowCount="1" headerRowDxfId="39" headerRowBorderDxfId="38" tableBorderDxfId="37" headerRowCellStyle="Monétaire">
  <autoFilter ref="A9:N186" xr:uid="{00000000-0009-0000-0100-000001000000}"/>
  <sortState xmlns:xlrd2="http://schemas.microsoft.com/office/spreadsheetml/2017/richdata2" ref="A8:K186">
    <sortCondition ref="A7:A186"/>
  </sortState>
  <tableColumns count="14">
    <tableColumn id="1" xr3:uid="{00000000-0010-0000-0000-000001000000}" name="NOM DE L'ORGANISME" totalsRowFunction="count" dataDxfId="36" totalsRowDxfId="14"/>
    <tableColumn id="11" xr3:uid="{00000000-0010-0000-0000-00000B000000}" name="TYPOLOGIE" dataDxfId="35" totalsRowDxfId="13"/>
    <tableColumn id="14" xr3:uid="{00000000-0010-0000-0000-00000E000000}" name="RAYONNEMENT" dataDxfId="34" totalsRowDxfId="12"/>
    <tableColumn id="2" xr3:uid="{00000000-0010-0000-0000-000002000000}" name="CATÉGORIE" dataDxfId="33" totalsRowDxfId="11"/>
    <tableColumn id="3" xr3:uid="{00000000-0010-0000-0000-000003000000}" name="BUDGET DE BASE REQUIS _x000a_2023-2024" totalsRowFunction="sum" dataDxfId="32" totalsRowDxfId="10" dataCellStyle="Monétaire"/>
    <tableColumn id="4" xr3:uid="{00000000-0010-0000-0000-000004000000}" name="DEMANDES DE REHAUSSEMENT_x000a_EN MISSION GLOBALE_x000a_2023-2024" totalsRowFunction="sum" dataDxfId="31" totalsRowDxfId="9" dataCellStyle="Monétaire"/>
    <tableColumn id="5" xr3:uid="{00000000-0010-0000-0000-000005000000}" name="MISSION_x000a_GLOBALE_x000a_2023-2024 INDEXÉ _x000a__x000a_Avant rehaussement annuel" totalsRowFunction="sum" dataDxfId="30" totalsRowDxfId="8" dataCellStyle="Monétaire"/>
    <tableColumn id="6" xr3:uid="{00000000-0010-0000-0000-000006000000}" name="MISSION GLOBALE _x000a_2023-2024 _x000a__x000a_Rehaussement  sectoriel_x000a__x000a_Récurrents _x000a_+_x000a_Non récur." totalsRowFunction="sum" dataDxfId="29" totalsRowDxfId="7" dataCellStyle="Monétaire"/>
    <tableColumn id="7" xr3:uid="{00000000-0010-0000-0000-000007000000}" name="REHAUSSEMENT PSOC _x000a_2023-2024_x000a__x000a_Selon critères de répartition" totalsRowFunction="sum" dataDxfId="28" totalsRowDxfId="6" dataCellStyle="Monétaire"/>
    <tableColumn id="13" xr3:uid="{00000000-0010-0000-0000-00000D000000}" name="Colonne1" dataDxfId="27" totalsRowDxfId="5" dataCellStyle="Monétaire"/>
    <tableColumn id="8" xr3:uid="{00000000-0010-0000-0000-000008000000}" name="MISSION_x000a_GLOBALE_x000a_2023-2024_x000a__x000a_Après_x000a_rehaussement" totalsRowFunction="sum" dataDxfId="26" totalsRowDxfId="4" dataCellStyle="Monétaire"/>
    <tableColumn id="9" xr3:uid="{00000000-0010-0000-0000-000009000000}" name="ENTENTE_x000a_SPÉCIFIQUE _x000a_2023-2024_x000a__x000a_Indexée_x000a__x000a_Récurrents_x000a_+_x000a_Non récur." totalsRowFunction="sum" dataDxfId="25" totalsRowDxfId="3" dataCellStyle="Monétaire"/>
    <tableColumn id="12" xr3:uid="{00000000-0010-0000-0000-00000C000000}" name="AUTRES FINANCEMENTS_x000a_2023-2024" totalsRowFunction="sum" dataDxfId="24" totalsRowDxfId="2" dataCellStyle="Monétaire"/>
    <tableColumn id="10" xr3:uid="{00000000-0010-0000-0000-00000A000000}" name="ALLOCATION_x000a_GRAND TOTAL_x000a_2023-2024" totalsRowFunction="sum" dataDxfId="23" totalsRowDxfId="1" dataCellStyle="Monétaire">
      <calculatedColumnFormula>Tableau11[[#This Row],[MISSION
GLOBALE
2023-2024
Après
rehaussement]]+Tableau11[[#This Row],[ENTENTE
SPÉCIFIQUE 
2023-2024
Indexée
Récurrents
+
Non récur.]]+M10</calculatedColumnFormula>
    </tableColumn>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8" displayName="Tableau8" ref="A10:E192" totalsRowShown="0" headerRowDxfId="22" headerRowBorderDxfId="21" tableBorderDxfId="20" headerRowCellStyle="Normal 3">
  <tableColumns count="5">
    <tableColumn id="1" xr3:uid="{00000000-0010-0000-0100-000001000000}" name="NOM ORGANISME" dataDxfId="19" dataCellStyle="Normal 3"/>
    <tableColumn id="2" xr3:uid="{00000000-0010-0000-0100-000002000000}" name="SITE INTERNET" dataDxfId="18" dataCellStyle="Lien hypertexte"/>
    <tableColumn id="3" xr3:uid="{00000000-0010-0000-0100-000003000000}" name="COURRIEL" dataDxfId="17" dataCellStyle="Lien hypertexte"/>
    <tableColumn id="4" xr3:uid="{00000000-0010-0000-0100-000004000000}" name="TÉLÉPHONE" dataDxfId="16" dataCellStyle="Normal 3"/>
    <tableColumn id="5" xr3:uid="{00000000-0010-0000-0100-000005000000}" name="TYPOLOGIE" dataDxfId="15" dataCellStyle="Normal 3"/>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mdjthetford.com/" TargetMode="External"/><Relationship Id="rId299" Type="http://schemas.openxmlformats.org/officeDocument/2006/relationships/hyperlink" Target="mailto:direction@tcc2rives.qc.ca" TargetMode="External"/><Relationship Id="rId21" Type="http://schemas.openxmlformats.org/officeDocument/2006/relationships/hyperlink" Target="mailto:latourneedesmarmitons@outlook.com" TargetMode="External"/><Relationship Id="rId63" Type="http://schemas.openxmlformats.org/officeDocument/2006/relationships/hyperlink" Target="http://www.auxquatrevents.ca/" TargetMode="External"/><Relationship Id="rId159" Type="http://schemas.openxmlformats.org/officeDocument/2006/relationships/hyperlink" Target="http://www.oasisdelotbiniere.org/" TargetMode="External"/><Relationship Id="rId324" Type="http://schemas.openxmlformats.org/officeDocument/2006/relationships/hyperlink" Target="mailto:maisonfamillelotbiniere@telus.net" TargetMode="External"/><Relationship Id="rId366" Type="http://schemas.openxmlformats.org/officeDocument/2006/relationships/drawing" Target="../drawings/drawing3.xml"/><Relationship Id="rId170" Type="http://schemas.openxmlformats.org/officeDocument/2006/relationships/hyperlink" Target="http://www.mdjutopie.com/" TargetMode="External"/><Relationship Id="rId226" Type="http://schemas.openxmlformats.org/officeDocument/2006/relationships/hyperlink" Target="mailto:cynthia.vallee@aeclafontaine.ca" TargetMode="External"/><Relationship Id="rId268" Type="http://schemas.openxmlformats.org/officeDocument/2006/relationships/hyperlink" Target="mailto:info@groupejonathan.ca" TargetMode="External"/><Relationship Id="rId32" Type="http://schemas.openxmlformats.org/officeDocument/2006/relationships/hyperlink" Target="mailto:se_stlambert@videotron.ca" TargetMode="External"/><Relationship Id="rId74" Type="http://schemas.openxmlformats.org/officeDocument/2006/relationships/hyperlink" Target="https://centredeviebellechasse.jimdofree.com/" TargetMode="External"/><Relationship Id="rId128" Type="http://schemas.openxmlformats.org/officeDocument/2006/relationships/hyperlink" Target="http://adoberge.com/" TargetMode="External"/><Relationship Id="rId335" Type="http://schemas.openxmlformats.org/officeDocument/2006/relationships/hyperlink" Target="mailto:mdjlacaylmer01@gmail.com" TargetMode="External"/><Relationship Id="rId5" Type="http://schemas.openxmlformats.org/officeDocument/2006/relationships/hyperlink" Target="https://caapca.ca/" TargetMode="External"/><Relationship Id="rId181" Type="http://schemas.openxmlformats.org/officeDocument/2006/relationships/hyperlink" Target="https://www.alternativefrontenac.com/" TargetMode="External"/><Relationship Id="rId237" Type="http://schemas.openxmlformats.org/officeDocument/2006/relationships/hyperlink" Target="mailto:direction@auxquatrevents.ca" TargetMode="External"/><Relationship Id="rId279" Type="http://schemas.openxmlformats.org/officeDocument/2006/relationships/hyperlink" Target="mailto:mdjsjcch@gmail.com" TargetMode="External"/><Relationship Id="rId43" Type="http://schemas.openxmlformats.org/officeDocument/2006/relationships/hyperlink" Target="https://apedah.weebly.com/" TargetMode="External"/><Relationship Id="rId139" Type="http://schemas.openxmlformats.org/officeDocument/2006/relationships/hyperlink" Target="http://www.211quebecregions.ca/record/QBC1796" TargetMode="External"/><Relationship Id="rId290" Type="http://schemas.openxmlformats.org/officeDocument/2006/relationships/hyperlink" Target="mailto:mdjlaruche@hotmail.com" TargetMode="External"/><Relationship Id="rId304" Type="http://schemas.openxmlformats.org/officeDocument/2006/relationships/hyperlink" Target="mailto:contrevent@contrevent.org" TargetMode="External"/><Relationship Id="rId346" Type="http://schemas.openxmlformats.org/officeDocument/2006/relationships/hyperlink" Target="mailto:direction@partageaumasculin.com" TargetMode="External"/><Relationship Id="rId85" Type="http://schemas.openxmlformats.org/officeDocument/2006/relationships/hyperlink" Target="http://www.centrefemmesdebeauce.org/" TargetMode="External"/><Relationship Id="rId150" Type="http://schemas.openxmlformats.org/officeDocument/2006/relationships/hyperlink" Target="http://lesillon.com/" TargetMode="External"/><Relationship Id="rId192" Type="http://schemas.openxmlformats.org/officeDocument/2006/relationships/hyperlink" Target="http://aidants-lotbiniere.org/" TargetMode="External"/><Relationship Id="rId206" Type="http://schemas.openxmlformats.org/officeDocument/2006/relationships/hyperlink" Target="https://www.entraidest-redempteur.com/" TargetMode="External"/><Relationship Id="rId248" Type="http://schemas.openxmlformats.org/officeDocument/2006/relationships/hyperlink" Target="mailto:laremontee@gmail.com" TargetMode="External"/><Relationship Id="rId12" Type="http://schemas.openxmlformats.org/officeDocument/2006/relationships/hyperlink" Target="mailto:concert-action@sogetel.net" TargetMode="External"/><Relationship Id="rId108" Type="http://schemas.openxmlformats.org/officeDocument/2006/relationships/hyperlink" Target="https://maisonlafrontiere.com/" TargetMode="External"/><Relationship Id="rId315" Type="http://schemas.openxmlformats.org/officeDocument/2006/relationships/hyperlink" Target="mailto:nouveauxsentiers@globetrotter.net" TargetMode="External"/><Relationship Id="rId357" Type="http://schemas.openxmlformats.org/officeDocument/2006/relationships/hyperlink" Target="mailto:expression.direction@outlook.com" TargetMode="External"/><Relationship Id="rId54" Type="http://schemas.openxmlformats.org/officeDocument/2006/relationships/hyperlink" Target="https://alphis.ca/" TargetMode="External"/><Relationship Id="rId96" Type="http://schemas.openxmlformats.org/officeDocument/2006/relationships/hyperlink" Target="https://espacesansviolence.org/chaudiereappalaches/" TargetMode="External"/><Relationship Id="rId161" Type="http://schemas.openxmlformats.org/officeDocument/2006/relationships/hyperlink" Target="https://www.mfbeauceetchemins.org/" TargetMode="External"/><Relationship Id="rId217" Type="http://schemas.openxmlformats.org/officeDocument/2006/relationships/hyperlink" Target="mailto:actionjeunesse@outlook.com" TargetMode="External"/><Relationship Id="rId259" Type="http://schemas.openxmlformats.org/officeDocument/2006/relationships/hyperlink" Target="mailto:direction@clubparentaide.com" TargetMode="External"/><Relationship Id="rId23" Type="http://schemas.openxmlformats.org/officeDocument/2006/relationships/hyperlink" Target="mailto:info@serviceentraidecharny.com" TargetMode="External"/><Relationship Id="rId119" Type="http://schemas.openxmlformats.org/officeDocument/2006/relationships/hyperlink" Target="https://www.mdjazymut.com/?utm_source=google&amp;utm_medium=wix_google_business_profile&amp;utm_campaign=11686720352212825757" TargetMode="External"/><Relationship Id="rId270" Type="http://schemas.openxmlformats.org/officeDocument/2006/relationships/hyperlink" Target="mailto:direction@esperanceetcancer.org" TargetMode="External"/><Relationship Id="rId326" Type="http://schemas.openxmlformats.org/officeDocument/2006/relationships/hyperlink" Target="mailto:maison@maisonfamille-rs.org" TargetMode="External"/><Relationship Id="rId65" Type="http://schemas.openxmlformats.org/officeDocument/2006/relationships/hyperlink" Target="https://www.cpalotbiniere.com/" TargetMode="External"/><Relationship Id="rId130" Type="http://schemas.openxmlformats.org/officeDocument/2006/relationships/hyperlink" Target="https://www.lancre.org/" TargetMode="External"/><Relationship Id="rId172" Type="http://schemas.openxmlformats.org/officeDocument/2006/relationships/hyperlink" Target="https://www.mdj-lislet-nord.com/" TargetMode="External"/><Relationship Id="rId228" Type="http://schemas.openxmlformats.org/officeDocument/2006/relationships/hyperlink" Target="mailto:info@aphchaudiere.org" TargetMode="External"/><Relationship Id="rId281" Type="http://schemas.openxmlformats.org/officeDocument/2006/relationships/hyperlink" Target="mailto:mdjmontmagny@hotmail.com" TargetMode="External"/><Relationship Id="rId337" Type="http://schemas.openxmlformats.org/officeDocument/2006/relationships/hyperlink" Target="mailto:mtrudel@maisoneclaircie.qc.ca" TargetMode="External"/><Relationship Id="rId34" Type="http://schemas.openxmlformats.org/officeDocument/2006/relationships/hyperlink" Target="mailto:entraide.stred@videotron.ca" TargetMode="External"/><Relationship Id="rId76" Type="http://schemas.openxmlformats.org/officeDocument/2006/relationships/hyperlink" Target="http://www.cerd.ca/" TargetMode="External"/><Relationship Id="rId141" Type="http://schemas.openxmlformats.org/officeDocument/2006/relationships/hyperlink" Target="http://www.contrevent.org/" TargetMode="External"/><Relationship Id="rId7" Type="http://schemas.openxmlformats.org/officeDocument/2006/relationships/hyperlink" Target="https://atelieroccupationnelrivesud.com/" TargetMode="External"/><Relationship Id="rId183" Type="http://schemas.openxmlformats.org/officeDocument/2006/relationships/hyperlink" Target="https://nouvelessor.net/" TargetMode="External"/><Relationship Id="rId239" Type="http://schemas.openxmlformats.org/officeDocument/2006/relationships/hyperlink" Target="mailto:richard.begin@capjlevis.com" TargetMode="External"/><Relationship Id="rId250" Type="http://schemas.openxmlformats.org/officeDocument/2006/relationships/hyperlink" Target="mailto:direction@exequo.ca" TargetMode="External"/><Relationship Id="rId292" Type="http://schemas.openxmlformats.org/officeDocument/2006/relationships/hyperlink" Target="mailto:administration@ladoberge.ca" TargetMode="External"/><Relationship Id="rId306" Type="http://schemas.openxmlformats.org/officeDocument/2006/relationships/hyperlink" Target="mailto:direction@lehavredesfemmes.com" TargetMode="External"/><Relationship Id="rId45" Type="http://schemas.openxmlformats.org/officeDocument/2006/relationships/hyperlink" Target="http://jeunessecs.com/" TargetMode="External"/><Relationship Id="rId87" Type="http://schemas.openxmlformats.org/officeDocument/2006/relationships/hyperlink" Target="http://www.cflotbiniere.qc.ca/blog/" TargetMode="External"/><Relationship Id="rId110" Type="http://schemas.openxmlformats.org/officeDocument/2006/relationships/hyperlink" Target="https://www.jonctionpourelle.com/" TargetMode="External"/><Relationship Id="rId348" Type="http://schemas.openxmlformats.org/officeDocument/2006/relationships/hyperlink" Target="mailto:presencelotbiniere@hotmail.com" TargetMode="External"/><Relationship Id="rId152" Type="http://schemas.openxmlformats.org/officeDocument/2006/relationships/hyperlink" Target="https://www.entraidepascaltache.org/" TargetMode="External"/><Relationship Id="rId194" Type="http://schemas.openxmlformats.org/officeDocument/2006/relationships/hyperlink" Target="http://www.rpab.ca/" TargetMode="External"/><Relationship Id="rId208" Type="http://schemas.openxmlformats.org/officeDocument/2006/relationships/hyperlink" Target="http://www.211quebecregions.ca/record/QBC0721" TargetMode="External"/><Relationship Id="rId261" Type="http://schemas.openxmlformats.org/officeDocument/2006/relationships/hyperlink" Target="mailto:coupdepoucenourrice@hotmail.com" TargetMode="External"/><Relationship Id="rId14" Type="http://schemas.openxmlformats.org/officeDocument/2006/relationships/hyperlink" Target="mailto:direction@benevoleenaction.com" TargetMode="External"/><Relationship Id="rId56" Type="http://schemas.openxmlformats.org/officeDocument/2006/relationships/hyperlink" Target="http://www.211quebecregions.ca/record/QBC2165" TargetMode="External"/><Relationship Id="rId317" Type="http://schemas.openxmlformats.org/officeDocument/2006/relationships/hyperlink" Target="mailto:eveil@sogetel.net" TargetMode="External"/><Relationship Id="rId359" Type="http://schemas.openxmlformats.org/officeDocument/2006/relationships/hyperlink" Target="mailto:srieq@bellnet.ca" TargetMode="External"/><Relationship Id="rId98" Type="http://schemas.openxmlformats.org/officeDocument/2006/relationships/hyperlink" Target="https://appalaches.grandsfreresgrandessoeurs.ca/" TargetMode="External"/><Relationship Id="rId121" Type="http://schemas.openxmlformats.org/officeDocument/2006/relationships/hyperlink" Target="http://www.la-passerelle.ca/" TargetMode="External"/><Relationship Id="rId163" Type="http://schemas.openxmlformats.org/officeDocument/2006/relationships/hyperlink" Target="https://www.mfbellechasse.org/" TargetMode="External"/><Relationship Id="rId219" Type="http://schemas.openxmlformats.org/officeDocument/2006/relationships/hyperlink" Target="mailto:albatroslevis@hotmail.com" TargetMode="External"/><Relationship Id="rId230" Type="http://schemas.openxmlformats.org/officeDocument/2006/relationships/hyperlink" Target="mailto:aphl@auvoilierdelili.com" TargetMode="External"/><Relationship Id="rId25" Type="http://schemas.openxmlformats.org/officeDocument/2006/relationships/hyperlink" Target="mailto:info@lienpartage.org" TargetMode="External"/><Relationship Id="rId67" Type="http://schemas.openxmlformats.org/officeDocument/2006/relationships/hyperlink" Target="https://centrealteragir.com/" TargetMode="External"/><Relationship Id="rId272" Type="http://schemas.openxmlformats.org/officeDocument/2006/relationships/hyperlink" Target="mailto:direction@intervalleappalaches.com" TargetMode="External"/><Relationship Id="rId328" Type="http://schemas.openxmlformats.org/officeDocument/2006/relationships/hyperlink" Target="mailto:mdj_utopie@hotmail.com" TargetMode="External"/><Relationship Id="rId132" Type="http://schemas.openxmlformats.org/officeDocument/2006/relationships/hyperlink" Target="http://larcheleprintemps.org/" TargetMode="External"/><Relationship Id="rId174" Type="http://schemas.openxmlformats.org/officeDocument/2006/relationships/hyperlink" Target="https://www.municipaliteeastbroughton.com/loisirs-et-vie-communautaire/maison-des-jeunes/" TargetMode="External"/><Relationship Id="rId220" Type="http://schemas.openxmlformats.org/officeDocument/2006/relationships/hyperlink" Target="mailto:info@allaitementquebec.org" TargetMode="External"/><Relationship Id="rId241" Type="http://schemas.openxmlformats.org/officeDocument/2006/relationships/hyperlink" Target="mailto:normandie@globetrotter.net" TargetMode="External"/><Relationship Id="rId15" Type="http://schemas.openxmlformats.org/officeDocument/2006/relationships/hyperlink" Target="mailto:director@mcdc.info" TargetMode="External"/><Relationship Id="rId36" Type="http://schemas.openxmlformats.org/officeDocument/2006/relationships/hyperlink" Target="mailto:13saintetienne@videotron.ca" TargetMode="External"/><Relationship Id="rId57" Type="http://schemas.openxmlformats.org/officeDocument/2006/relationships/hyperlink" Target="http://www.st-apollinaire.com/entreprises-organismes/name/association-des-personnes-handicapees-de-lotbiniere-maison-de-repit/" TargetMode="External"/><Relationship Id="rId262" Type="http://schemas.openxmlformats.org/officeDocument/2006/relationships/hyperlink" Target="mailto:diabetebce@hotmail.com" TargetMode="External"/><Relationship Id="rId283" Type="http://schemas.openxmlformats.org/officeDocument/2006/relationships/hyperlink" Target="mailto:mdjsjcch@gmail.com" TargetMode="External"/><Relationship Id="rId318" Type="http://schemas.openxmlformats.org/officeDocument/2006/relationships/hyperlink" Target="mailto:levis@equijustice.ca" TargetMode="External"/><Relationship Id="rId339" Type="http://schemas.openxmlformats.org/officeDocument/2006/relationships/hyperlink" Target="mailto:directionmanoiraylmer@gmail.com" TargetMode="External"/><Relationship Id="rId78" Type="http://schemas.openxmlformats.org/officeDocument/2006/relationships/hyperlink" Target="https://www.centredomremy.com/" TargetMode="External"/><Relationship Id="rId99" Type="http://schemas.openxmlformats.org/officeDocument/2006/relationships/hyperlink" Target="https://www.grischap.org/" TargetMode="External"/><Relationship Id="rId101" Type="http://schemas.openxmlformats.org/officeDocument/2006/relationships/hyperlink" Target="https://www.canceretvie.com/" TargetMode="External"/><Relationship Id="rId122" Type="http://schemas.openxmlformats.org/officeDocument/2006/relationships/hyperlink" Target="http://popotes.org/sab/popote-roulante-des-aulnaies" TargetMode="External"/><Relationship Id="rId143" Type="http://schemas.openxmlformats.org/officeDocument/2006/relationships/hyperlink" Target="http://www.lehavredesfemmes.com/" TargetMode="External"/><Relationship Id="rId164" Type="http://schemas.openxmlformats.org/officeDocument/2006/relationships/hyperlink" Target="http://maisonfamillemrclislet.com/" TargetMode="External"/><Relationship Id="rId185" Type="http://schemas.openxmlformats.org/officeDocument/2006/relationships/hyperlink" Target="https://www.parentsdanges.com/" TargetMode="External"/><Relationship Id="rId350" Type="http://schemas.openxmlformats.org/officeDocument/2006/relationships/hyperlink" Target="mailto:direction@rjlotbiniere.com" TargetMode="External"/><Relationship Id="rId9" Type="http://schemas.openxmlformats.org/officeDocument/2006/relationships/hyperlink" Target="mailto:aavart.fo@bellnet.ca" TargetMode="External"/><Relationship Id="rId210" Type="http://schemas.openxmlformats.org/officeDocument/2006/relationships/hyperlink" Target="https://www.lasric.org/" TargetMode="External"/><Relationship Id="rId26" Type="http://schemas.openxmlformats.org/officeDocument/2006/relationships/hyperlink" Target="mailto:popoteroulantelislet@gmail.com" TargetMode="External"/><Relationship Id="rId231" Type="http://schemas.openxmlformats.org/officeDocument/2006/relationships/hyperlink" Target="mailto:horizonsoleil@videotron.ca" TargetMode="External"/><Relationship Id="rId252" Type="http://schemas.openxmlformats.org/officeDocument/2006/relationships/hyperlink" Target="mailto:centre_femmes_ancrage@bellnet.ca" TargetMode="External"/><Relationship Id="rId273" Type="http://schemas.openxmlformats.org/officeDocument/2006/relationships/hyperlink" Target="mailto:aidealimentairelotbiniere@gmail.com" TargetMode="External"/><Relationship Id="rId294" Type="http://schemas.openxmlformats.org/officeDocument/2006/relationships/hyperlink" Target="mailto:direction@lancre.org" TargetMode="External"/><Relationship Id="rId308" Type="http://schemas.openxmlformats.org/officeDocument/2006/relationships/hyperlink" Target="mailto:lemurmure@lemurmure.org" TargetMode="External"/><Relationship Id="rId329" Type="http://schemas.openxmlformats.org/officeDocument/2006/relationships/hyperlink" Target="mailto:direction@mdjbeaucesartigan.com" TargetMode="External"/><Relationship Id="rId47" Type="http://schemas.openxmlformats.org/officeDocument/2006/relationships/hyperlink" Target="https://albatroslevis.com/" TargetMode="External"/><Relationship Id="rId68" Type="http://schemas.openxmlformats.org/officeDocument/2006/relationships/hyperlink" Target="https://www.centrecasa.qc.ca/" TargetMode="External"/><Relationship Id="rId89" Type="http://schemas.openxmlformats.org/officeDocument/2006/relationships/hyperlink" Target="https://comptoirlegrenier.com/" TargetMode="External"/><Relationship Id="rId112" Type="http://schemas.openxmlformats.org/officeDocument/2006/relationships/hyperlink" Target="https://www.mdjcharny.com/" TargetMode="External"/><Relationship Id="rId133" Type="http://schemas.openxmlformats.org/officeDocument/2006/relationships/hyperlink" Target="https://www.aubercail.net/assiettee-beauceronne/" TargetMode="External"/><Relationship Id="rId154" Type="http://schemas.openxmlformats.org/officeDocument/2006/relationships/hyperlink" Target="http://www.211quebecregions.ca/record/QBC1363" TargetMode="External"/><Relationship Id="rId175" Type="http://schemas.openxmlformats.org/officeDocument/2006/relationships/hyperlink" Target="http://www.211quebecregions.ca/record/QBC1168" TargetMode="External"/><Relationship Id="rId340" Type="http://schemas.openxmlformats.org/officeDocument/2006/relationships/hyperlink" Target="mailto:direction@alternativefrontenac.com" TargetMode="External"/><Relationship Id="rId361" Type="http://schemas.openxmlformats.org/officeDocument/2006/relationships/hyperlink" Target="mailto:soupeaubouton@gmail.com" TargetMode="External"/><Relationship Id="rId196" Type="http://schemas.openxmlformats.org/officeDocument/2006/relationships/hyperlink" Target="https://reseauentraideappalaches.ca/" TargetMode="External"/><Relationship Id="rId200" Type="http://schemas.openxmlformats.org/officeDocument/2006/relationships/hyperlink" Target="http://santementaleca.com/" TargetMode="External"/><Relationship Id="rId16" Type="http://schemas.openxmlformats.org/officeDocument/2006/relationships/hyperlink" Target="mailto:direction@entraidesolidarite.com" TargetMode="External"/><Relationship Id="rId221" Type="http://schemas.openxmlformats.org/officeDocument/2006/relationships/hyperlink" Target="mailto:info@alliancejeunesse.com" TargetMode="External"/><Relationship Id="rId242" Type="http://schemas.openxmlformats.org/officeDocument/2006/relationships/hyperlink" Target="mailto:info@mdfmontmagnysud.net" TargetMode="External"/><Relationship Id="rId263" Type="http://schemas.openxmlformats.org/officeDocument/2006/relationships/hyperlink" Target="mailto:entraidestecroix@videotron.ca" TargetMode="External"/><Relationship Id="rId284" Type="http://schemas.openxmlformats.org/officeDocument/2006/relationships/hyperlink" Target="mailto:mdj_thetford@outlook.com" TargetMode="External"/><Relationship Id="rId319" Type="http://schemas.openxmlformats.org/officeDocument/2006/relationships/hyperlink" Target="mailto:direction@oasisdelotbiniere.org" TargetMode="External"/><Relationship Id="rId37" Type="http://schemas.openxmlformats.org/officeDocument/2006/relationships/hyperlink" Target="mailto:cerd@cerd.ca" TargetMode="External"/><Relationship Id="rId58" Type="http://schemas.openxmlformats.org/officeDocument/2006/relationships/hyperlink" Target="http://www.211quebecregions.ca/record/QBC1771" TargetMode="External"/><Relationship Id="rId79" Type="http://schemas.openxmlformats.org/officeDocument/2006/relationships/hyperlink" Target="http://www.exequo.ca/" TargetMode="External"/><Relationship Id="rId102" Type="http://schemas.openxmlformats.org/officeDocument/2006/relationships/hyperlink" Target="http://www.esperanceetcancer.org/" TargetMode="External"/><Relationship Id="rId123" Type="http://schemas.openxmlformats.org/officeDocument/2006/relationships/hyperlink" Target="https://www.entraidelarencontre.org/" TargetMode="External"/><Relationship Id="rId144" Type="http://schemas.openxmlformats.org/officeDocument/2006/relationships/hyperlink" Target="https://entraidelehavre.ca/" TargetMode="External"/><Relationship Id="rId330" Type="http://schemas.openxmlformats.org/officeDocument/2006/relationships/hyperlink" Target="mailto:mdj.lislet.nord@gmail.com" TargetMode="External"/><Relationship Id="rId90" Type="http://schemas.openxmlformats.org/officeDocument/2006/relationships/hyperlink" Target="http://www.benevoleenaction.com/" TargetMode="External"/><Relationship Id="rId165" Type="http://schemas.openxmlformats.org/officeDocument/2006/relationships/hyperlink" Target="http://www.maisonfamillenb.com/" TargetMode="External"/><Relationship Id="rId186" Type="http://schemas.openxmlformats.org/officeDocument/2006/relationships/hyperlink" Target="https://partageaumasculin.com/" TargetMode="External"/><Relationship Id="rId351" Type="http://schemas.openxmlformats.org/officeDocument/2006/relationships/hyperlink" Target="mailto:rophrca@videotron.ca" TargetMode="External"/><Relationship Id="rId211" Type="http://schemas.openxmlformats.org/officeDocument/2006/relationships/hyperlink" Target="https://soupeaubouton.ca/accueil" TargetMode="External"/><Relationship Id="rId232" Type="http://schemas.openxmlformats.org/officeDocument/2006/relationships/hyperlink" Target="mailto:direction@aisrbs.com" TargetMode="External"/><Relationship Id="rId253" Type="http://schemas.openxmlformats.org/officeDocument/2006/relationships/hyperlink" Target="mailto:centrelabarredujour@globetrotter.net" TargetMode="External"/><Relationship Id="rId274" Type="http://schemas.openxmlformats.org/officeDocument/2006/relationships/hyperlink" Target="mailto:lacroisee.direction@gmail.com" TargetMode="External"/><Relationship Id="rId295" Type="http://schemas.openxmlformats.org/officeDocument/2006/relationships/hyperlink" Target="mailto:contact@arcencielrpph.com" TargetMode="External"/><Relationship Id="rId309" Type="http://schemas.openxmlformats.org/officeDocument/2006/relationships/hyperlink" Target="mailto:renseignement@patrolevis.org" TargetMode="External"/><Relationship Id="rId27" Type="http://schemas.openxmlformats.org/officeDocument/2006/relationships/hyperlink" Target="mailto:rpalotb@hotmail.com" TargetMode="External"/><Relationship Id="rId48" Type="http://schemas.openxmlformats.org/officeDocument/2006/relationships/hyperlink" Target="https://allaitementquebec.org/" TargetMode="External"/><Relationship Id="rId69" Type="http://schemas.openxmlformats.org/officeDocument/2006/relationships/hyperlink" Target="http://www.211quebecregions.ca/record/QBC1774" TargetMode="External"/><Relationship Id="rId113" Type="http://schemas.openxmlformats.org/officeDocument/2006/relationships/hyperlink" Target="https://rmjq.org/maison/mdj-de-la-mrc-robert-cliche/" TargetMode="External"/><Relationship Id="rId134" Type="http://schemas.openxmlformats.org/officeDocument/2006/relationships/hyperlink" Target="https://www.aphbellechasse.org/" TargetMode="External"/><Relationship Id="rId320" Type="http://schemas.openxmlformats.org/officeDocument/2006/relationships/hyperlink" Target="mailto:mdj_olivier@hotmail.com" TargetMode="External"/><Relationship Id="rId80" Type="http://schemas.openxmlformats.org/officeDocument/2006/relationships/hyperlink" Target="http://www.centrefemmesrosedesvents.ca/" TargetMode="External"/><Relationship Id="rId155" Type="http://schemas.openxmlformats.org/officeDocument/2006/relationships/hyperlink" Target="http://lessentieletchemins.com/" TargetMode="External"/><Relationship Id="rId176" Type="http://schemas.openxmlformats.org/officeDocument/2006/relationships/hyperlink" Target="https://www.211quebecregions.ca/organisme/maison-des-jeunes-des-frontieres-du-sud-QBC0537" TargetMode="External"/><Relationship Id="rId197" Type="http://schemas.openxmlformats.org/officeDocument/2006/relationships/hyperlink" Target="https://leberceau.ca/" TargetMode="External"/><Relationship Id="rId341" Type="http://schemas.openxmlformats.org/officeDocument/2006/relationships/hyperlink" Target="mailto:info@moissonbeauce.qc.ca" TargetMode="External"/><Relationship Id="rId362" Type="http://schemas.openxmlformats.org/officeDocument/2006/relationships/hyperlink" Target="mailto:blili@telus.net" TargetMode="External"/><Relationship Id="rId201" Type="http://schemas.openxmlformats.org/officeDocument/2006/relationships/hyperlink" Target="https://www.serviceebsn.com/" TargetMode="External"/><Relationship Id="rId222" Type="http://schemas.openxmlformats.org/officeDocument/2006/relationships/hyperlink" Target="mailto:direction@amalgamemdj.com" TargetMode="External"/><Relationship Id="rId243" Type="http://schemas.openxmlformats.org/officeDocument/2006/relationships/hyperlink" Target="mailto:direction@cabbe.org" TargetMode="External"/><Relationship Id="rId264" Type="http://schemas.openxmlformats.org/officeDocument/2006/relationships/hyperlink" Target="mailto:chaudiere-appalaches@espacesansviolence.org" TargetMode="External"/><Relationship Id="rId285" Type="http://schemas.openxmlformats.org/officeDocument/2006/relationships/hyperlink" Target="mailto:mdj.isotope.st-malachie@hotmail.com" TargetMode="External"/><Relationship Id="rId17" Type="http://schemas.openxmlformats.org/officeDocument/2006/relationships/hyperlink" Target="mailto:la.chaudronnee@videotron.ca" TargetMode="External"/><Relationship Id="rId38" Type="http://schemas.openxmlformats.org/officeDocument/2006/relationships/hyperlink" Target="mailto:maisondelafamille@mdflislet.com" TargetMode="External"/><Relationship Id="rId59" Type="http://schemas.openxmlformats.org/officeDocument/2006/relationships/hyperlink" Target="http://www.aisrbs.com/" TargetMode="External"/><Relationship Id="rId103" Type="http://schemas.openxmlformats.org/officeDocument/2006/relationships/hyperlink" Target="http://www.havre-eclaircie.ca/" TargetMode="External"/><Relationship Id="rId124" Type="http://schemas.openxmlformats.org/officeDocument/2006/relationships/hyperlink" Target="https://www.mdjlaruche.com/" TargetMode="External"/><Relationship Id="rId310" Type="http://schemas.openxmlformats.org/officeDocument/2006/relationships/hyperlink" Target="mailto:le.rappel@globetrotter.net" TargetMode="External"/><Relationship Id="rId70" Type="http://schemas.openxmlformats.org/officeDocument/2006/relationships/hyperlink" Target="https://cabbe.org/" TargetMode="External"/><Relationship Id="rId91" Type="http://schemas.openxmlformats.org/officeDocument/2006/relationships/hyperlink" Target="http://www.mcdc.info/fr/" TargetMode="External"/><Relationship Id="rId145" Type="http://schemas.openxmlformats.org/officeDocument/2006/relationships/hyperlink" Target="http://web.lemurmure.org/" TargetMode="External"/><Relationship Id="rId166" Type="http://schemas.openxmlformats.org/officeDocument/2006/relationships/hyperlink" Target="http://www.maisonfamillelotbiniere.com/" TargetMode="External"/><Relationship Id="rId187" Type="http://schemas.openxmlformats.org/officeDocument/2006/relationships/hyperlink" Target="https://www.phars.org/" TargetMode="External"/><Relationship Id="rId331" Type="http://schemas.openxmlformats.org/officeDocument/2006/relationships/hyperlink" Target="mailto:mdj-st-michel@hotmail.com" TargetMode="External"/><Relationship Id="rId352" Type="http://schemas.openxmlformats.org/officeDocument/2006/relationships/hyperlink" Target="mailto:rphprt@cgocable.ca" TargetMode="External"/><Relationship Id="rId1" Type="http://schemas.openxmlformats.org/officeDocument/2006/relationships/hyperlink" Target="https://www.ouvretoncoeuralespoir.com/" TargetMode="External"/><Relationship Id="rId212" Type="http://schemas.openxmlformats.org/officeDocument/2006/relationships/hyperlink" Target="https://www.st-leon-de-standon.com/pages/maison-des-jeunes-mdj" TargetMode="External"/><Relationship Id="rId233" Type="http://schemas.openxmlformats.org/officeDocument/2006/relationships/hyperlink" Target="mailto:direction.assrenaissance@hotmail.com" TargetMode="External"/><Relationship Id="rId254" Type="http://schemas.openxmlformats.org/officeDocument/2006/relationships/hyperlink" Target="mailto:direction@centre-cym.com" TargetMode="External"/><Relationship Id="rId28" Type="http://schemas.openxmlformats.org/officeDocument/2006/relationships/hyperlink" Target="mailto:direction@rpab.ca" TargetMode="External"/><Relationship Id="rId49" Type="http://schemas.openxmlformats.org/officeDocument/2006/relationships/hyperlink" Target="http://www.alliancejeunesse.com/" TargetMode="External"/><Relationship Id="rId114" Type="http://schemas.openxmlformats.org/officeDocument/2006/relationships/hyperlink" Target="https://www.mdjmontmagny.com/" TargetMode="External"/><Relationship Id="rId275" Type="http://schemas.openxmlformats.org/officeDocument/2006/relationships/hyperlink" Target="mailto:croiseedeschemins@cgocable.ca" TargetMode="External"/><Relationship Id="rId296" Type="http://schemas.openxmlformats.org/officeDocument/2006/relationships/hyperlink" Target="mailto:dir.larcheleprintemps@gmail.com" TargetMode="External"/><Relationship Id="rId300" Type="http://schemas.openxmlformats.org/officeDocument/2006/relationships/hyperlink" Target="mailto:administration@lauralemerveil.ca" TargetMode="External"/><Relationship Id="rId60" Type="http://schemas.openxmlformats.org/officeDocument/2006/relationships/hyperlink" Target="http://www.associationrenaissance.ca/" TargetMode="External"/><Relationship Id="rId81" Type="http://schemas.openxmlformats.org/officeDocument/2006/relationships/hyperlink" Target="http://centrefemmeslancrage.com/" TargetMode="External"/><Relationship Id="rId135" Type="http://schemas.openxmlformats.org/officeDocument/2006/relationships/hyperlink" Target="https://www.tcc2rives.qc.ca/" TargetMode="External"/><Relationship Id="rId156" Type="http://schemas.openxmlformats.org/officeDocument/2006/relationships/hyperlink" Target="https://lesateliersdeleveil.com/" TargetMode="External"/><Relationship Id="rId177" Type="http://schemas.openxmlformats.org/officeDocument/2006/relationships/hyperlink" Target="http://www.211quebecregions.ca/record/QBC1809" TargetMode="External"/><Relationship Id="rId198" Type="http://schemas.openxmlformats.org/officeDocument/2006/relationships/hyperlink" Target="http://www.ressources-naissances.com/" TargetMode="External"/><Relationship Id="rId321" Type="http://schemas.openxmlformats.org/officeDocument/2006/relationships/hyperlink" Target="mailto:direction@mfbeauceetchemins.org" TargetMode="External"/><Relationship Id="rId342" Type="http://schemas.openxmlformats.org/officeDocument/2006/relationships/hyperlink" Target="mailto:nouvelessor@sogetel.net" TargetMode="External"/><Relationship Id="rId363" Type="http://schemas.openxmlformats.org/officeDocument/2006/relationships/hyperlink" Target="mailto:administration@trocasm.com" TargetMode="External"/><Relationship Id="rId202" Type="http://schemas.openxmlformats.org/officeDocument/2006/relationships/hyperlink" Target="http://www.sebreakeyville.ca/" TargetMode="External"/><Relationship Id="rId223" Type="http://schemas.openxmlformats.org/officeDocument/2006/relationships/hyperlink" Target="mailto:direction@benevolatbeauce.com" TargetMode="External"/><Relationship Id="rId244" Type="http://schemas.openxmlformats.org/officeDocument/2006/relationships/hyperlink" Target="mailto:direction@calacsca.qc.ca" TargetMode="External"/><Relationship Id="rId18" Type="http://schemas.openxmlformats.org/officeDocument/2006/relationships/hyperlink" Target="mailto:direction@maisondesaineslevis.ca" TargetMode="External"/><Relationship Id="rId39" Type="http://schemas.openxmlformats.org/officeDocument/2006/relationships/hyperlink" Target="mailto:anick.campeau@maisonfamille.net" TargetMode="External"/><Relationship Id="rId265" Type="http://schemas.openxmlformats.org/officeDocument/2006/relationships/hyperlink" Target="mailto:direction@frigospleins.com" TargetMode="External"/><Relationship Id="rId286" Type="http://schemas.openxmlformats.org/officeDocument/2006/relationships/hyperlink" Target="mailto:direction@mdjazymut.com" TargetMode="External"/><Relationship Id="rId50" Type="http://schemas.openxmlformats.org/officeDocument/2006/relationships/hyperlink" Target="https://www.amalgamemdjouest.com/" TargetMode="External"/><Relationship Id="rId104" Type="http://schemas.openxmlformats.org/officeDocument/2006/relationships/hyperlink" Target="http://www.211quebecregions.ca/record/QBC1782" TargetMode="External"/><Relationship Id="rId125" Type="http://schemas.openxmlformats.org/officeDocument/2006/relationships/hyperlink" Target="http://www.alzheimerchap.qc.ca/" TargetMode="External"/><Relationship Id="rId146" Type="http://schemas.openxmlformats.org/officeDocument/2006/relationships/hyperlink" Target="https://www.patrodelevis.com/" TargetMode="External"/><Relationship Id="rId167" Type="http://schemas.openxmlformats.org/officeDocument/2006/relationships/hyperlink" Target="https://www.centraide-quebec.com/organisation/maison-de-la-famille-r-e-v-rive-sud/" TargetMode="External"/><Relationship Id="rId188" Type="http://schemas.openxmlformats.org/officeDocument/2006/relationships/hyperlink" Target="https://www.presencelotbiniere.com/" TargetMode="External"/><Relationship Id="rId311" Type="http://schemas.openxmlformats.org/officeDocument/2006/relationships/hyperlink" Target="mailto:allaitement@lerelait.com" TargetMode="External"/><Relationship Id="rId332" Type="http://schemas.openxmlformats.org/officeDocument/2006/relationships/hyperlink" Target="mailto:maisondesjeuneseb@outlook.com" TargetMode="External"/><Relationship Id="rId353" Type="http://schemas.openxmlformats.org/officeDocument/2006/relationships/hyperlink" Target="mailto:michele.m@rehabqc.com" TargetMode="External"/><Relationship Id="rId71" Type="http://schemas.openxmlformats.org/officeDocument/2006/relationships/hyperlink" Target="https://www.concertaction.org/" TargetMode="External"/><Relationship Id="rId92" Type="http://schemas.openxmlformats.org/officeDocument/2006/relationships/hyperlink" Target="https://www.gorendezvous.com/fr/coupdepoucenourrice" TargetMode="External"/><Relationship Id="rId213" Type="http://schemas.openxmlformats.org/officeDocument/2006/relationships/hyperlink" Target="https://trocasm.com/" TargetMode="External"/><Relationship Id="rId234" Type="http://schemas.openxmlformats.org/officeDocument/2006/relationships/hyperlink" Target="mailto:info@atelieroccupationnelrivesud.com" TargetMode="External"/><Relationship Id="rId2" Type="http://schemas.openxmlformats.org/officeDocument/2006/relationships/hyperlink" Target="http://www.toxicogite.ca/centres-de-traitement-en-dependances/manoir-aylmer/" TargetMode="External"/><Relationship Id="rId29" Type="http://schemas.openxmlformats.org/officeDocument/2006/relationships/hyperlink" Target="mailto:serviceebsn@gmail.com" TargetMode="External"/><Relationship Id="rId255" Type="http://schemas.openxmlformats.org/officeDocument/2006/relationships/hyperlink" Target="mailto:info@cflajardilec.org" TargetMode="External"/><Relationship Id="rId276" Type="http://schemas.openxmlformats.org/officeDocument/2006/relationships/hyperlink" Target="mailto:direction@maisonlafrontiere.com" TargetMode="External"/><Relationship Id="rId297" Type="http://schemas.openxmlformats.org/officeDocument/2006/relationships/hyperlink" Target="mailto:abeauce@globetrotter.net" TargetMode="External"/><Relationship Id="rId40" Type="http://schemas.openxmlformats.org/officeDocument/2006/relationships/hyperlink" Target="https://www.mdfmontmagnysud.net/" TargetMode="External"/><Relationship Id="rId115" Type="http://schemas.openxmlformats.org/officeDocument/2006/relationships/hyperlink" Target="https://www.mdjaigle.com/" TargetMode="External"/><Relationship Id="rId136" Type="http://schemas.openxmlformats.org/officeDocument/2006/relationships/hyperlink" Target="http://www.lauralemerveil.ca/" TargetMode="External"/><Relationship Id="rId157" Type="http://schemas.openxmlformats.org/officeDocument/2006/relationships/hyperlink" Target="https://lienpartage.org/" TargetMode="External"/><Relationship Id="rId178" Type="http://schemas.openxmlformats.org/officeDocument/2006/relationships/hyperlink" Target="https://www.211quebecregions.ca/organisme/maison-des-jeunes-de-saint-raphael-QBC1178" TargetMode="External"/><Relationship Id="rId301" Type="http://schemas.openxmlformats.org/officeDocument/2006/relationships/hyperlink" Target="mailto:direction@cestmoncarrefour.com" TargetMode="External"/><Relationship Id="rId322" Type="http://schemas.openxmlformats.org/officeDocument/2006/relationships/hyperlink" Target="mailto:info@mfbellechasse.org" TargetMode="External"/><Relationship Id="rId343" Type="http://schemas.openxmlformats.org/officeDocument/2006/relationships/hyperlink" Target="mailto:direction@ouvretoncoeuralespoir.com" TargetMode="External"/><Relationship Id="rId364" Type="http://schemas.openxmlformats.org/officeDocument/2006/relationships/hyperlink" Target="mailto:trocca@trocca.com" TargetMode="External"/><Relationship Id="rId61" Type="http://schemas.openxmlformats.org/officeDocument/2006/relationships/hyperlink" Target="https://aubercail.net/" TargetMode="External"/><Relationship Id="rId82" Type="http://schemas.openxmlformats.org/officeDocument/2006/relationships/hyperlink" Target="https://centre-la-barre-du-jour.business.site/" TargetMode="External"/><Relationship Id="rId199" Type="http://schemas.openxmlformats.org/officeDocument/2006/relationships/hyperlink" Target="https://www.regionthetford.com/fr/actualite-details/2019/11/27/sos-onde-amitie-devient-expression-centre-d-ecoute-active/" TargetMode="External"/><Relationship Id="rId203" Type="http://schemas.openxmlformats.org/officeDocument/2006/relationships/hyperlink" Target="https://www.entraidepintendre.org/" TargetMode="External"/><Relationship Id="rId19" Type="http://schemas.openxmlformats.org/officeDocument/2006/relationships/hyperlink" Target="mailto:popoteroulantedesaulnaies@gmail.com" TargetMode="External"/><Relationship Id="rId224" Type="http://schemas.openxmlformats.org/officeDocument/2006/relationships/hyperlink" Target="mailto:info@afrca.ca" TargetMode="External"/><Relationship Id="rId245" Type="http://schemas.openxmlformats.org/officeDocument/2006/relationships/hyperlink" Target="mailto:info@caapca.ca" TargetMode="External"/><Relationship Id="rId266" Type="http://schemas.openxmlformats.org/officeDocument/2006/relationships/hyperlink" Target="mailto:direction@gfgsappalaches.com" TargetMode="External"/><Relationship Id="rId287" Type="http://schemas.openxmlformats.org/officeDocument/2006/relationships/hyperlink" Target="mailto:lamaisondutournant@sogetel.net" TargetMode="External"/><Relationship Id="rId30" Type="http://schemas.openxmlformats.org/officeDocument/2006/relationships/hyperlink" Target="mailto:direction@sebreakeyville.ca" TargetMode="External"/><Relationship Id="rId105" Type="http://schemas.openxmlformats.org/officeDocument/2006/relationships/hyperlink" Target="http://popotes.org/sab/la-chaudronnee-du-bel-age" TargetMode="External"/><Relationship Id="rId126" Type="http://schemas.openxmlformats.org/officeDocument/2006/relationships/hyperlink" Target="https://grand-village.com/" TargetMode="External"/><Relationship Id="rId147" Type="http://schemas.openxmlformats.org/officeDocument/2006/relationships/hyperlink" Target="https://lerappel.org/" TargetMode="External"/><Relationship Id="rId168" Type="http://schemas.openxmlformats.org/officeDocument/2006/relationships/hyperlink" Target="https://www.maisonfamille-rs.org/" TargetMode="External"/><Relationship Id="rId312" Type="http://schemas.openxmlformats.org/officeDocument/2006/relationships/hyperlink" Target="mailto:info@lesillon.com" TargetMode="External"/><Relationship Id="rId333" Type="http://schemas.openxmlformats.org/officeDocument/2006/relationships/hyperlink" Target="mailto:richard.begin@capjlevis.com" TargetMode="External"/><Relationship Id="rId354" Type="http://schemas.openxmlformats.org/officeDocument/2006/relationships/hyperlink" Target="mailto:rea.appalaches@gmail.com" TargetMode="External"/><Relationship Id="rId51" Type="http://schemas.openxmlformats.org/officeDocument/2006/relationships/hyperlink" Target="https://www.benevolatbeauce.com/" TargetMode="External"/><Relationship Id="rId72" Type="http://schemas.openxmlformats.org/officeDocument/2006/relationships/hyperlink" Target="https://www.cecb.ca/" TargetMode="External"/><Relationship Id="rId93" Type="http://schemas.openxmlformats.org/officeDocument/2006/relationships/hyperlink" Target="http://www.diabete.qc.ca/" TargetMode="External"/><Relationship Id="rId189" Type="http://schemas.openxmlformats.org/officeDocument/2006/relationships/hyperlink" Target="http://www.211quebecregions.ca/record/QBC1813" TargetMode="External"/><Relationship Id="rId3" Type="http://schemas.openxmlformats.org/officeDocument/2006/relationships/hyperlink" Target="https://aidealimentairelotbiniere.org/" TargetMode="External"/><Relationship Id="rId214" Type="http://schemas.openxmlformats.org/officeDocument/2006/relationships/hyperlink" Target="http://www.trocca.com/" TargetMode="External"/><Relationship Id="rId235" Type="http://schemas.openxmlformats.org/officeDocument/2006/relationships/hyperlink" Target="mailto:cathy.fecteau@aubercail.net" TargetMode="External"/><Relationship Id="rId256" Type="http://schemas.openxmlformats.org/officeDocument/2006/relationships/hyperlink" Target="mailto:c-femmesbeauce1980@globetrotter.net" TargetMode="External"/><Relationship Id="rId277" Type="http://schemas.openxmlformats.org/officeDocument/2006/relationships/hyperlink" Target="mailto:info@lagitee.ca" TargetMode="External"/><Relationship Id="rId298" Type="http://schemas.openxmlformats.org/officeDocument/2006/relationships/hyperlink" Target="mailto:aphb@videotron.ca" TargetMode="External"/><Relationship Id="rId116" Type="http://schemas.openxmlformats.org/officeDocument/2006/relationships/hyperlink" Target="https://rmjq.org/maison/mdj-saint-jean-chrysostome/" TargetMode="External"/><Relationship Id="rId137" Type="http://schemas.openxmlformats.org/officeDocument/2006/relationships/hyperlink" Target="http://www.cjebellechasse.qc.ca/" TargetMode="External"/><Relationship Id="rId158" Type="http://schemas.openxmlformats.org/officeDocument/2006/relationships/hyperlink" Target="http://interfaceoja.com/" TargetMode="External"/><Relationship Id="rId302" Type="http://schemas.openxmlformats.org/officeDocument/2006/relationships/hyperlink" Target="mailto:direction@parrainagejeunesse.com" TargetMode="External"/><Relationship Id="rId323" Type="http://schemas.openxmlformats.org/officeDocument/2006/relationships/hyperlink" Target="mailto:luce.lacroix@maisonfamillenb.com" TargetMode="External"/><Relationship Id="rId344" Type="http://schemas.openxmlformats.org/officeDocument/2006/relationships/hyperlink" Target="mailto:parentaime@sogetel.net" TargetMode="External"/><Relationship Id="rId20" Type="http://schemas.openxmlformats.org/officeDocument/2006/relationships/hyperlink" Target="mailto:info@alzheimerchap.qc.ca" TargetMode="External"/><Relationship Id="rId41" Type="http://schemas.openxmlformats.org/officeDocument/2006/relationships/hyperlink" Target="http://www.aphchaudiere.org/" TargetMode="External"/><Relationship Id="rId62" Type="http://schemas.openxmlformats.org/officeDocument/2006/relationships/hyperlink" Target="http://www.laubedelapaix.com/" TargetMode="External"/><Relationship Id="rId83" Type="http://schemas.openxmlformats.org/officeDocument/2006/relationships/hyperlink" Target="https://centre-cym.com/" TargetMode="External"/><Relationship Id="rId179" Type="http://schemas.openxmlformats.org/officeDocument/2006/relationships/hyperlink" Target="https://www.maisoneclaircie.qc.ca/" TargetMode="External"/><Relationship Id="rId365" Type="http://schemas.openxmlformats.org/officeDocument/2006/relationships/printerSettings" Target="../printerSettings/printerSettings3.bin"/><Relationship Id="rId190" Type="http://schemas.openxmlformats.org/officeDocument/2006/relationships/hyperlink" Target="https://www.rjlotbiniere.com/" TargetMode="External"/><Relationship Id="rId204" Type="http://schemas.openxmlformats.org/officeDocument/2006/relationships/hyperlink" Target="http://www.servicedentraide-sldl.com/" TargetMode="External"/><Relationship Id="rId225" Type="http://schemas.openxmlformats.org/officeDocument/2006/relationships/hyperlink" Target="mailto:alphiscoordination@globetrotter.net" TargetMode="External"/><Relationship Id="rId246" Type="http://schemas.openxmlformats.org/officeDocument/2006/relationships/hyperlink" Target="mailto:dg@centreintercom.ca" TargetMode="External"/><Relationship Id="rId267" Type="http://schemas.openxmlformats.org/officeDocument/2006/relationships/hyperlink" Target="mailto:direction@grischap.org" TargetMode="External"/><Relationship Id="rId288" Type="http://schemas.openxmlformats.org/officeDocument/2006/relationships/hyperlink" Target="mailto:lapasserellelevis@gmail.com" TargetMode="External"/><Relationship Id="rId106" Type="http://schemas.openxmlformats.org/officeDocument/2006/relationships/hyperlink" Target="http://lacroisee.info/" TargetMode="External"/><Relationship Id="rId127" Type="http://schemas.openxmlformats.org/officeDocument/2006/relationships/hyperlink" Target="http://popotes.org/sab/la-tournee-des-marmitons-de-montmagny" TargetMode="External"/><Relationship Id="rId313" Type="http://schemas.openxmlformats.org/officeDocument/2006/relationships/hyperlink" Target="mailto:direction@traitdunionmontmagny.com" TargetMode="External"/><Relationship Id="rId10" Type="http://schemas.openxmlformats.org/officeDocument/2006/relationships/hyperlink" Target="mailto:info@cpalotbiniere.com" TargetMode="External"/><Relationship Id="rId31" Type="http://schemas.openxmlformats.org/officeDocument/2006/relationships/hyperlink" Target="mailto:direction@entraidepintendre.org" TargetMode="External"/><Relationship Id="rId52" Type="http://schemas.openxmlformats.org/officeDocument/2006/relationships/hyperlink" Target="http://afrca.ca/" TargetMode="External"/><Relationship Id="rId73" Type="http://schemas.openxmlformats.org/officeDocument/2006/relationships/hyperlink" Target="https://www.calacsca.qc.ca/" TargetMode="External"/><Relationship Id="rId94" Type="http://schemas.openxmlformats.org/officeDocument/2006/relationships/hyperlink" Target="http://www.entraidesolidarite.com/" TargetMode="External"/><Relationship Id="rId148" Type="http://schemas.openxmlformats.org/officeDocument/2006/relationships/hyperlink" Target="https://www.lerelait.com/" TargetMode="External"/><Relationship Id="rId169" Type="http://schemas.openxmlformats.org/officeDocument/2006/relationships/hyperlink" Target="http://www.211quebecregions.ca/record/QBC1164" TargetMode="External"/><Relationship Id="rId334" Type="http://schemas.openxmlformats.org/officeDocument/2006/relationships/hyperlink" Target="mailto:mdj.kate@gmail.com" TargetMode="External"/><Relationship Id="rId355" Type="http://schemas.openxmlformats.org/officeDocument/2006/relationships/hyperlink" Target="mailto:saintgeorges@leberceau.ca" TargetMode="External"/><Relationship Id="rId4" Type="http://schemas.openxmlformats.org/officeDocument/2006/relationships/hyperlink" Target="https://www.centrestimulationintercom.ca/" TargetMode="External"/><Relationship Id="rId180" Type="http://schemas.openxmlformats.org/officeDocument/2006/relationships/hyperlink" Target="http://maisonlodyssee.com/" TargetMode="External"/><Relationship Id="rId215" Type="http://schemas.openxmlformats.org/officeDocument/2006/relationships/hyperlink" Target="mailto:apedah@hotmail.com" TargetMode="External"/><Relationship Id="rId236" Type="http://schemas.openxmlformats.org/officeDocument/2006/relationships/hyperlink" Target="mailto:aubepaix@hotmail.com" TargetMode="External"/><Relationship Id="rId257" Type="http://schemas.openxmlformats.org/officeDocument/2006/relationships/hyperlink" Target="mailto:cfemmesbellechasse@telus.net" TargetMode="External"/><Relationship Id="rId278" Type="http://schemas.openxmlformats.org/officeDocument/2006/relationships/hyperlink" Target="mailto:jonc@bellnet.ca" TargetMode="External"/><Relationship Id="rId303" Type="http://schemas.openxmlformats.org/officeDocument/2006/relationships/hyperlink" Target="mailto:comptoirlefouillis@gmail.com" TargetMode="External"/><Relationship Id="rId42" Type="http://schemas.openxmlformats.org/officeDocument/2006/relationships/hyperlink" Target="https://www.aphlevis.com/" TargetMode="External"/><Relationship Id="rId84" Type="http://schemas.openxmlformats.org/officeDocument/2006/relationships/hyperlink" Target="https://cflajardilec.org/" TargetMode="External"/><Relationship Id="rId138" Type="http://schemas.openxmlformats.org/officeDocument/2006/relationships/hyperlink" Target="https://parrainagejeunesse.com/" TargetMode="External"/><Relationship Id="rId345" Type="http://schemas.openxmlformats.org/officeDocument/2006/relationships/hyperlink" Target="mailto:info@parentsdanges.com" TargetMode="External"/><Relationship Id="rId191" Type="http://schemas.openxmlformats.org/officeDocument/2006/relationships/hyperlink" Target="https://www.rophrca.org/" TargetMode="External"/><Relationship Id="rId205" Type="http://schemas.openxmlformats.org/officeDocument/2006/relationships/hyperlink" Target="http://www.entraidestjean.org/" TargetMode="External"/><Relationship Id="rId247" Type="http://schemas.openxmlformats.org/officeDocument/2006/relationships/hyperlink" Target="mailto:administration@cepsbe.ca" TargetMode="External"/><Relationship Id="rId107" Type="http://schemas.openxmlformats.org/officeDocument/2006/relationships/hyperlink" Target="https://www.croiseedeschemins.ca/" TargetMode="External"/><Relationship Id="rId289" Type="http://schemas.openxmlformats.org/officeDocument/2006/relationships/hyperlink" Target="mailto:direction@entraidelarencontre.org" TargetMode="External"/><Relationship Id="rId11" Type="http://schemas.openxmlformats.org/officeDocument/2006/relationships/hyperlink" Target="mailto:direction@cabml.ca" TargetMode="External"/><Relationship Id="rId53" Type="http://schemas.openxmlformats.org/officeDocument/2006/relationships/hyperlink" Target="http://www.aavart.ca/" TargetMode="External"/><Relationship Id="rId149" Type="http://schemas.openxmlformats.org/officeDocument/2006/relationships/hyperlink" Target="https://www.serviceentraidecharny.com/" TargetMode="External"/><Relationship Id="rId314" Type="http://schemas.openxmlformats.org/officeDocument/2006/relationships/hyperlink" Target="mailto:pascaltache@videotron.ca" TargetMode="External"/><Relationship Id="rId356" Type="http://schemas.openxmlformats.org/officeDocument/2006/relationships/hyperlink" Target="mailto:centre@ressources-naissances.com" TargetMode="External"/><Relationship Id="rId95" Type="http://schemas.openxmlformats.org/officeDocument/2006/relationships/hyperlink" Target="http://www.211quebecregions.ca/record/QBC0824" TargetMode="External"/><Relationship Id="rId160" Type="http://schemas.openxmlformats.org/officeDocument/2006/relationships/hyperlink" Target="https://www.mdjolivieretchemins.com/" TargetMode="External"/><Relationship Id="rId216" Type="http://schemas.openxmlformats.org/officeDocument/2006/relationships/hyperlink" Target="mailto:accueilserenite@gmail.com" TargetMode="External"/><Relationship Id="rId258" Type="http://schemas.openxmlformats.org/officeDocument/2006/relationships/hyperlink" Target="mailto:direction@cflotbiniere.org" TargetMode="External"/><Relationship Id="rId22" Type="http://schemas.openxmlformats.org/officeDocument/2006/relationships/hyperlink" Target="mailto:cercledelamitie@outlook.com" TargetMode="External"/><Relationship Id="rId64" Type="http://schemas.openxmlformats.org/officeDocument/2006/relationships/hyperlink" Target="http://calacsrivesud.org/" TargetMode="External"/><Relationship Id="rId118" Type="http://schemas.openxmlformats.org/officeDocument/2006/relationships/hyperlink" Target="http://www.st-malachie.qc.ca/pages/maison-des-jeunes-isotope" TargetMode="External"/><Relationship Id="rId325" Type="http://schemas.openxmlformats.org/officeDocument/2006/relationships/hyperlink" Target="mailto:maisonrev@gmail.com" TargetMode="External"/><Relationship Id="rId367" Type="http://schemas.openxmlformats.org/officeDocument/2006/relationships/table" Target="../tables/table2.xml"/><Relationship Id="rId171" Type="http://schemas.openxmlformats.org/officeDocument/2006/relationships/hyperlink" Target="https://www.mdjbeaucesartigan.com/" TargetMode="External"/><Relationship Id="rId227" Type="http://schemas.openxmlformats.org/officeDocument/2006/relationships/hyperlink" Target="mailto:amdjca@hotmail.com" TargetMode="External"/><Relationship Id="rId269" Type="http://schemas.openxmlformats.org/officeDocument/2006/relationships/hyperlink" Target="mailto:canceretvie@gmail.com" TargetMode="External"/><Relationship Id="rId33" Type="http://schemas.openxmlformats.org/officeDocument/2006/relationships/hyperlink" Target="mailto:info@entraidestjean.org" TargetMode="External"/><Relationship Id="rId129" Type="http://schemas.openxmlformats.org/officeDocument/2006/relationships/hyperlink" Target="https://ladroit.org/ladroit/" TargetMode="External"/><Relationship Id="rId280" Type="http://schemas.openxmlformats.org/officeDocument/2006/relationships/hyperlink" Target="mailto:mdj.mrc.rc@hotmail.com" TargetMode="External"/><Relationship Id="rId336" Type="http://schemas.openxmlformats.org/officeDocument/2006/relationships/hyperlink" Target="mailto:mdjstraphael@hotmail.com" TargetMode="External"/><Relationship Id="rId75" Type="http://schemas.openxmlformats.org/officeDocument/2006/relationships/hyperlink" Target="https://www.cepsbeauceetchemins.com/" TargetMode="External"/><Relationship Id="rId140" Type="http://schemas.openxmlformats.org/officeDocument/2006/relationships/hyperlink" Target="https://lefouillis.ca/" TargetMode="External"/><Relationship Id="rId182" Type="http://schemas.openxmlformats.org/officeDocument/2006/relationships/hyperlink" Target="https://www.moissonbeauce.qc.ca/" TargetMode="External"/><Relationship Id="rId6" Type="http://schemas.openxmlformats.org/officeDocument/2006/relationships/hyperlink" Target="https://popotes.org/popote/popote-roulante-de-lislet-inc/" TargetMode="External"/><Relationship Id="rId238" Type="http://schemas.openxmlformats.org/officeDocument/2006/relationships/hyperlink" Target="mailto:info@calacsrivesud.org" TargetMode="External"/><Relationship Id="rId291" Type="http://schemas.openxmlformats.org/officeDocument/2006/relationships/hyperlink" Target="mailto:info@grand-village.com" TargetMode="External"/><Relationship Id="rId305" Type="http://schemas.openxmlformats.org/officeDocument/2006/relationships/hyperlink" Target="mailto:coordination@filon.ca" TargetMode="External"/><Relationship Id="rId347" Type="http://schemas.openxmlformats.org/officeDocument/2006/relationships/hyperlink" Target="mailto:nplante@phars.org" TargetMode="External"/><Relationship Id="rId44" Type="http://schemas.openxmlformats.org/officeDocument/2006/relationships/hyperlink" Target="https://www.accueil-serenite.org/" TargetMode="External"/><Relationship Id="rId86" Type="http://schemas.openxmlformats.org/officeDocument/2006/relationships/hyperlink" Target="http://centrefemmesbellechasse.com/" TargetMode="External"/><Relationship Id="rId151" Type="http://schemas.openxmlformats.org/officeDocument/2006/relationships/hyperlink" Target="http://traitdunionmontmagny.com/" TargetMode="External"/><Relationship Id="rId193" Type="http://schemas.openxmlformats.org/officeDocument/2006/relationships/hyperlink" Target="http://www.rphprt.com/" TargetMode="External"/><Relationship Id="rId207" Type="http://schemas.openxmlformats.org/officeDocument/2006/relationships/hyperlink" Target="http://entraidest-romuald.org/" TargetMode="External"/><Relationship Id="rId249" Type="http://schemas.openxmlformats.org/officeDocument/2006/relationships/hyperlink" Target="mailto:info@centredomremy.com" TargetMode="External"/><Relationship Id="rId13" Type="http://schemas.openxmlformats.org/officeDocument/2006/relationships/hyperlink" Target="mailto:centredeviebell@gmail.com" TargetMode="External"/><Relationship Id="rId109" Type="http://schemas.openxmlformats.org/officeDocument/2006/relationships/hyperlink" Target="http://www.lagitee.ca/femmes-466-accueil.php" TargetMode="External"/><Relationship Id="rId260" Type="http://schemas.openxmlformats.org/officeDocument/2006/relationships/hyperlink" Target="mailto:direction@comptoirlegrenier.com" TargetMode="External"/><Relationship Id="rId316" Type="http://schemas.openxmlformats.org/officeDocument/2006/relationships/hyperlink" Target="mailto:lessentiel@sogetel.net" TargetMode="External"/><Relationship Id="rId55" Type="http://schemas.openxmlformats.org/officeDocument/2006/relationships/hyperlink" Target="https://aeclafontaine.ca/" TargetMode="External"/><Relationship Id="rId97" Type="http://schemas.openxmlformats.org/officeDocument/2006/relationships/hyperlink" Target="https://www.frigospleins.com/" TargetMode="External"/><Relationship Id="rId120" Type="http://schemas.openxmlformats.org/officeDocument/2006/relationships/hyperlink" Target="http://www.maisondutournant.org/" TargetMode="External"/><Relationship Id="rId358" Type="http://schemas.openxmlformats.org/officeDocument/2006/relationships/hyperlink" Target="mailto:direction@santementaleca.com" TargetMode="External"/><Relationship Id="rId162" Type="http://schemas.openxmlformats.org/officeDocument/2006/relationships/hyperlink" Target="http://maisonfamille.net/" TargetMode="External"/><Relationship Id="rId218" Type="http://schemas.openxmlformats.org/officeDocument/2006/relationships/hyperlink" Target="mailto:beauce@equijustice.ca" TargetMode="External"/><Relationship Id="rId271" Type="http://schemas.openxmlformats.org/officeDocument/2006/relationships/hyperlink" Target="mailto:eclairci@globetrotter.net" TargetMode="External"/><Relationship Id="rId24" Type="http://schemas.openxmlformats.org/officeDocument/2006/relationships/hyperlink" Target="mailto:lesamiesdepanet@outlook.com" TargetMode="External"/><Relationship Id="rId66" Type="http://schemas.openxmlformats.org/officeDocument/2006/relationships/hyperlink" Target="http://www.capjlevis.com/" TargetMode="External"/><Relationship Id="rId131" Type="http://schemas.openxmlformats.org/officeDocument/2006/relationships/hyperlink" Target="https://www.arcencielrpph.com/" TargetMode="External"/><Relationship Id="rId327" Type="http://schemas.openxmlformats.org/officeDocument/2006/relationships/hyperlink" Target="mailto:comptabilite@saint-henri.ca" TargetMode="External"/><Relationship Id="rId173" Type="http://schemas.openxmlformats.org/officeDocument/2006/relationships/hyperlink" Target="http://www.211quebecregions.ca/record/QBC1177" TargetMode="External"/><Relationship Id="rId229" Type="http://schemas.openxmlformats.org/officeDocument/2006/relationships/hyperlink" Target="mailto:administration@aphlevis.ca" TargetMode="External"/><Relationship Id="rId240" Type="http://schemas.openxmlformats.org/officeDocument/2006/relationships/hyperlink" Target="mailto:casa@centrecasa.qc.ca" TargetMode="External"/><Relationship Id="rId35" Type="http://schemas.openxmlformats.org/officeDocument/2006/relationships/hyperlink" Target="mailto:direction@entraidest-romuald.org" TargetMode="External"/><Relationship Id="rId77" Type="http://schemas.openxmlformats.org/officeDocument/2006/relationships/hyperlink" Target="http://www.centredequitherapielaremontee.com/" TargetMode="External"/><Relationship Id="rId100" Type="http://schemas.openxmlformats.org/officeDocument/2006/relationships/hyperlink" Target="http://www.groupejonathan.ca/" TargetMode="External"/><Relationship Id="rId282" Type="http://schemas.openxmlformats.org/officeDocument/2006/relationships/hyperlink" Target="mailto:direction@mdjaigle.com" TargetMode="External"/><Relationship Id="rId338" Type="http://schemas.openxmlformats.org/officeDocument/2006/relationships/hyperlink" Target="mailto:administration@maisonlodyssee.com" TargetMode="External"/><Relationship Id="rId8" Type="http://schemas.openxmlformats.org/officeDocument/2006/relationships/hyperlink" Target="mailto:direction@centrealteragir.com" TargetMode="External"/><Relationship Id="rId142" Type="http://schemas.openxmlformats.org/officeDocument/2006/relationships/hyperlink" Target="https://filon.ca/" TargetMode="External"/><Relationship Id="rId184" Type="http://schemas.openxmlformats.org/officeDocument/2006/relationships/hyperlink" Target="http://www.parentaime.com/" TargetMode="External"/><Relationship Id="rId251" Type="http://schemas.openxmlformats.org/officeDocument/2006/relationships/hyperlink" Target="mailto:dg@cfrv.ca" TargetMode="External"/><Relationship Id="rId46" Type="http://schemas.openxmlformats.org/officeDocument/2006/relationships/hyperlink" Target="https://boussolejuridique.ca/ressource/aide-aux-jeunes-contrevenants-de-beauce/" TargetMode="External"/><Relationship Id="rId293" Type="http://schemas.openxmlformats.org/officeDocument/2006/relationships/hyperlink" Target="mailto:ladroit@ladroit.org" TargetMode="External"/><Relationship Id="rId307" Type="http://schemas.openxmlformats.org/officeDocument/2006/relationships/hyperlink" Target="mailto:lehavre1994@outlook.com" TargetMode="External"/><Relationship Id="rId349" Type="http://schemas.openxmlformats.org/officeDocument/2006/relationships/hyperlink" Target="mailto:mdjsaintisidore@hotmail.com" TargetMode="External"/><Relationship Id="rId88" Type="http://schemas.openxmlformats.org/officeDocument/2006/relationships/hyperlink" Target="https://www.centraide-quebec.com/organisation/club-parentaide-beauce-centre-3/" TargetMode="External"/><Relationship Id="rId111" Type="http://schemas.openxmlformats.org/officeDocument/2006/relationships/hyperlink" Target="http://www.maisondesaineslevis.ca/" TargetMode="External"/><Relationship Id="rId153" Type="http://schemas.openxmlformats.org/officeDocument/2006/relationships/hyperlink" Target="http://www.211quebecregions.ca/record/QBC1801" TargetMode="External"/><Relationship Id="rId195" Type="http://schemas.openxmlformats.org/officeDocument/2006/relationships/hyperlink" Target="https://www.rehabilitationdebeauce.com/" TargetMode="External"/><Relationship Id="rId209" Type="http://schemas.openxmlformats.org/officeDocument/2006/relationships/hyperlink" Target="http://www.srieq.ca/" TargetMode="External"/><Relationship Id="rId360" Type="http://schemas.openxmlformats.org/officeDocument/2006/relationships/hyperlink" Target="mailto:elarocque@lasric.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89"/>
  <sheetViews>
    <sheetView tabSelected="1" zoomScale="80" zoomScaleNormal="80" zoomScalePageLayoutView="55" workbookViewId="0">
      <pane xSplit="1" ySplit="9" topLeftCell="B175" activePane="bottomRight" state="frozen"/>
      <selection pane="topRight" activeCell="B1" sqref="B1"/>
      <selection pane="bottomLeft" activeCell="A8" sqref="A8"/>
      <selection pane="bottomRight" activeCell="B1" sqref="B1:P1048576"/>
    </sheetView>
  </sheetViews>
  <sheetFormatPr baseColWidth="10" defaultRowHeight="13.2" x14ac:dyDescent="0.25"/>
  <cols>
    <col min="1" max="1" width="96.109375" bestFit="1" customWidth="1"/>
    <col min="2" max="2" width="30.6640625" style="39" bestFit="1" customWidth="1"/>
    <col min="3" max="3" width="22.5546875" customWidth="1"/>
    <col min="4" max="4" width="31.6640625" customWidth="1"/>
    <col min="5" max="5" width="14.109375" customWidth="1"/>
    <col min="6" max="6" width="22.88671875" customWidth="1"/>
    <col min="7" max="7" width="13.44140625" customWidth="1"/>
    <col min="8" max="8" width="14" customWidth="1"/>
    <col min="9" max="9" width="18.6640625" customWidth="1"/>
    <col min="10" max="10" width="2.44140625" style="14" customWidth="1"/>
    <col min="11" max="11" width="15.5546875" customWidth="1"/>
    <col min="12" max="12" width="13.44140625" customWidth="1"/>
    <col min="13" max="13" width="16.44140625" customWidth="1"/>
    <col min="14" max="14" width="15.77734375" customWidth="1"/>
  </cols>
  <sheetData>
    <row r="2" spans="1:14" ht="17.399999999999999" x14ac:dyDescent="0.3">
      <c r="B2" s="10"/>
      <c r="C2" s="10" t="s">
        <v>216</v>
      </c>
      <c r="D2" s="10"/>
      <c r="E2" s="10"/>
      <c r="F2" s="10"/>
      <c r="G2" s="8"/>
    </row>
    <row r="3" spans="1:14" ht="17.399999999999999" x14ac:dyDescent="0.3">
      <c r="B3" s="9"/>
      <c r="C3" s="9" t="s">
        <v>215</v>
      </c>
      <c r="D3" s="9"/>
      <c r="E3" s="9"/>
      <c r="F3" s="9"/>
      <c r="G3" s="8"/>
    </row>
    <row r="4" spans="1:14" ht="17.399999999999999" x14ac:dyDescent="0.3">
      <c r="B4" s="9"/>
      <c r="C4" s="7" t="s">
        <v>214</v>
      </c>
      <c r="D4" s="9"/>
      <c r="E4" s="9"/>
      <c r="F4" s="9"/>
      <c r="G4" s="8"/>
    </row>
    <row r="5" spans="1:14" ht="17.399999999999999" x14ac:dyDescent="0.3">
      <c r="B5" s="9"/>
      <c r="C5" s="9"/>
      <c r="D5" s="9"/>
      <c r="E5" s="9"/>
      <c r="F5" s="9"/>
      <c r="G5" s="8"/>
    </row>
    <row r="6" spans="1:14" ht="17.399999999999999" x14ac:dyDescent="0.3">
      <c r="B6" s="9"/>
      <c r="C6" s="9"/>
      <c r="D6" s="9"/>
      <c r="E6" s="9"/>
      <c r="F6" s="9"/>
      <c r="G6" s="8"/>
    </row>
    <row r="7" spans="1:14" ht="13.8" thickBot="1" x14ac:dyDescent="0.3">
      <c r="A7" t="s">
        <v>267</v>
      </c>
    </row>
    <row r="8" spans="1:14" s="38" customFormat="1" ht="16.8" customHeight="1" thickBot="1" x14ac:dyDescent="0.3">
      <c r="A8" s="30"/>
      <c r="B8" s="31" t="s">
        <v>260</v>
      </c>
      <c r="C8" s="32"/>
      <c r="D8" s="33"/>
      <c r="E8" s="34" t="s">
        <v>261</v>
      </c>
      <c r="F8" s="35" t="s">
        <v>262</v>
      </c>
      <c r="G8" s="36" t="s">
        <v>263</v>
      </c>
      <c r="H8" s="37" t="s">
        <v>264</v>
      </c>
      <c r="I8" s="37"/>
      <c r="J8" s="37"/>
      <c r="K8" s="37"/>
      <c r="L8" s="37"/>
      <c r="M8" s="37" t="s">
        <v>265</v>
      </c>
      <c r="N8" s="37"/>
    </row>
    <row r="9" spans="1:14" ht="156.6" thickBot="1" x14ac:dyDescent="0.3">
      <c r="A9" s="6" t="s">
        <v>213</v>
      </c>
      <c r="B9" s="4" t="s">
        <v>205</v>
      </c>
      <c r="C9" s="23" t="s">
        <v>251</v>
      </c>
      <c r="D9" s="5" t="s">
        <v>212</v>
      </c>
      <c r="E9" s="5" t="s">
        <v>211</v>
      </c>
      <c r="F9" s="5" t="s">
        <v>210</v>
      </c>
      <c r="G9" s="5" t="s">
        <v>209</v>
      </c>
      <c r="H9" s="5" t="s">
        <v>257</v>
      </c>
      <c r="I9" s="5" t="s">
        <v>208</v>
      </c>
      <c r="J9" s="15" t="s">
        <v>244</v>
      </c>
      <c r="K9" s="19" t="s">
        <v>207</v>
      </c>
      <c r="L9" s="19" t="s">
        <v>258</v>
      </c>
      <c r="M9" s="19" t="s">
        <v>259</v>
      </c>
      <c r="N9" s="19" t="s">
        <v>206</v>
      </c>
    </row>
    <row r="10" spans="1:14" x14ac:dyDescent="0.25">
      <c r="A10" s="3" t="s">
        <v>204</v>
      </c>
      <c r="B10" s="41" t="s">
        <v>8</v>
      </c>
      <c r="C10" s="27" t="s">
        <v>252</v>
      </c>
      <c r="D10" s="42" t="s">
        <v>29</v>
      </c>
      <c r="E10" s="43">
        <v>44986</v>
      </c>
      <c r="F10" s="43">
        <v>234596.25</v>
      </c>
      <c r="G10" s="43">
        <v>41649</v>
      </c>
      <c r="H10" s="43">
        <v>0</v>
      </c>
      <c r="I10" s="43">
        <v>442</v>
      </c>
      <c r="J10" s="16"/>
      <c r="K10" s="44">
        <v>42091</v>
      </c>
      <c r="L10" s="44">
        <v>0</v>
      </c>
      <c r="M10" s="44"/>
      <c r="N10" s="44">
        <f>Tableau11[[#This Row],[MISSION
GLOBALE
2023-2024
Après
rehaussement]]+Tableau11[[#This Row],[ENTENTE
SPÉCIFIQUE 
2023-2024
Indexée
Récurrents
+
Non récur.]]+M10</f>
        <v>42091</v>
      </c>
    </row>
    <row r="11" spans="1:14" x14ac:dyDescent="0.25">
      <c r="A11" s="3" t="s">
        <v>203</v>
      </c>
      <c r="B11" s="41" t="s">
        <v>5</v>
      </c>
      <c r="C11" s="28" t="s">
        <v>219</v>
      </c>
      <c r="D11" s="42" t="s">
        <v>39</v>
      </c>
      <c r="E11" s="43">
        <v>256367</v>
      </c>
      <c r="F11" s="43">
        <v>276265</v>
      </c>
      <c r="G11" s="43">
        <v>210793</v>
      </c>
      <c r="H11" s="43">
        <v>0</v>
      </c>
      <c r="I11" s="43">
        <v>17566</v>
      </c>
      <c r="J11" s="16"/>
      <c r="K11" s="45">
        <v>228359</v>
      </c>
      <c r="L11" s="45">
        <v>25562</v>
      </c>
      <c r="M11" s="45"/>
      <c r="N11" s="45">
        <f>Tableau11[[#This Row],[MISSION
GLOBALE
2023-2024
Après
rehaussement]]+Tableau11[[#This Row],[ENTENTE
SPÉCIFIQUE 
2023-2024
Indexée
Récurrents
+
Non récur.]]+M11</f>
        <v>253921</v>
      </c>
    </row>
    <row r="12" spans="1:14" x14ac:dyDescent="0.25">
      <c r="A12" s="3" t="s">
        <v>202</v>
      </c>
      <c r="B12" s="41" t="s">
        <v>5</v>
      </c>
      <c r="C12" s="27" t="s">
        <v>252</v>
      </c>
      <c r="D12" s="42" t="s">
        <v>75</v>
      </c>
      <c r="E12" s="43">
        <v>272065</v>
      </c>
      <c r="F12" s="43">
        <v>269927</v>
      </c>
      <c r="G12" s="43">
        <v>223701</v>
      </c>
      <c r="H12" s="43">
        <v>0</v>
      </c>
      <c r="I12" s="43">
        <v>18906</v>
      </c>
      <c r="J12" s="16"/>
      <c r="K12" s="45">
        <v>242607</v>
      </c>
      <c r="L12" s="45">
        <v>0</v>
      </c>
      <c r="M12" s="45"/>
      <c r="N12" s="45">
        <f>Tableau11[[#This Row],[MISSION
GLOBALE
2023-2024
Après
rehaussement]]+Tableau11[[#This Row],[ENTENTE
SPÉCIFIQUE 
2023-2024
Indexée
Récurrents
+
Non récur.]]+M12</f>
        <v>242607</v>
      </c>
    </row>
    <row r="13" spans="1:14" x14ac:dyDescent="0.25">
      <c r="A13" s="3" t="s">
        <v>201</v>
      </c>
      <c r="B13" s="41" t="s">
        <v>5</v>
      </c>
      <c r="C13" s="28" t="s">
        <v>252</v>
      </c>
      <c r="D13" s="42" t="s">
        <v>75</v>
      </c>
      <c r="E13" s="43">
        <v>279914</v>
      </c>
      <c r="F13" s="43">
        <v>264542.5</v>
      </c>
      <c r="G13" s="43">
        <v>225594</v>
      </c>
      <c r="H13" s="43">
        <v>0</v>
      </c>
      <c r="I13" s="43">
        <v>24012</v>
      </c>
      <c r="J13" s="16"/>
      <c r="K13" s="45">
        <v>249606</v>
      </c>
      <c r="L13" s="45">
        <v>0</v>
      </c>
      <c r="M13" s="45"/>
      <c r="N13" s="45">
        <f>Tableau11[[#This Row],[MISSION
GLOBALE
2023-2024
Après
rehaussement]]+Tableau11[[#This Row],[ENTENTE
SPÉCIFIQUE 
2023-2024
Indexée
Récurrents
+
Non récur.]]+M13</f>
        <v>249606</v>
      </c>
    </row>
    <row r="14" spans="1:14" x14ac:dyDescent="0.25">
      <c r="A14" s="3" t="s">
        <v>200</v>
      </c>
      <c r="B14" s="41" t="s">
        <v>8</v>
      </c>
      <c r="C14" s="27" t="s">
        <v>252</v>
      </c>
      <c r="D14" s="42" t="s">
        <v>39</v>
      </c>
      <c r="E14" s="43">
        <v>43515</v>
      </c>
      <c r="F14" s="43">
        <v>262219</v>
      </c>
      <c r="G14" s="43">
        <v>8703</v>
      </c>
      <c r="H14" s="43">
        <v>0</v>
      </c>
      <c r="I14" s="43">
        <v>30100</v>
      </c>
      <c r="J14" s="16"/>
      <c r="K14" s="45">
        <v>38803</v>
      </c>
      <c r="L14" s="45">
        <v>0</v>
      </c>
      <c r="M14" s="45"/>
      <c r="N14" s="45">
        <f>Tableau11[[#This Row],[MISSION
GLOBALE
2023-2024
Après
rehaussement]]+Tableau11[[#This Row],[ENTENTE
SPÉCIFIQUE 
2023-2024
Indexée
Récurrents
+
Non récur.]]+M14</f>
        <v>38803</v>
      </c>
    </row>
    <row r="15" spans="1:14" x14ac:dyDescent="0.25">
      <c r="A15" s="3" t="s">
        <v>199</v>
      </c>
      <c r="B15" s="27" t="s">
        <v>253</v>
      </c>
      <c r="C15" s="28" t="s">
        <v>253</v>
      </c>
      <c r="D15" s="42" t="s">
        <v>26</v>
      </c>
      <c r="E15" s="43">
        <v>0</v>
      </c>
      <c r="F15" s="43">
        <v>0</v>
      </c>
      <c r="G15" s="43">
        <v>0</v>
      </c>
      <c r="H15" s="43">
        <v>0</v>
      </c>
      <c r="I15" s="43">
        <v>0</v>
      </c>
      <c r="J15" s="16"/>
      <c r="K15" s="45">
        <v>0</v>
      </c>
      <c r="L15" s="45">
        <v>71285</v>
      </c>
      <c r="M15" s="45"/>
      <c r="N15" s="45">
        <f>Tableau11[[#This Row],[MISSION
GLOBALE
2023-2024
Après
rehaussement]]+Tableau11[[#This Row],[ENTENTE
SPÉCIFIQUE 
2023-2024
Indexée
Récurrents
+
Non récur.]]+M15</f>
        <v>71285</v>
      </c>
    </row>
    <row r="16" spans="1:14" x14ac:dyDescent="0.25">
      <c r="A16" s="3" t="s">
        <v>198</v>
      </c>
      <c r="B16" s="41" t="s">
        <v>5</v>
      </c>
      <c r="C16" s="27" t="s">
        <v>219</v>
      </c>
      <c r="D16" s="42" t="s">
        <v>29</v>
      </c>
      <c r="E16" s="43">
        <v>256367</v>
      </c>
      <c r="F16" s="43">
        <v>344586</v>
      </c>
      <c r="G16" s="43">
        <v>210793</v>
      </c>
      <c r="H16" s="43">
        <v>0</v>
      </c>
      <c r="I16" s="43">
        <v>17566</v>
      </c>
      <c r="J16" s="16"/>
      <c r="K16" s="45">
        <v>228359</v>
      </c>
      <c r="L16" s="45">
        <v>0</v>
      </c>
      <c r="M16" s="45"/>
      <c r="N16" s="45">
        <f>Tableau11[[#This Row],[MISSION
GLOBALE
2023-2024
Après
rehaussement]]+Tableau11[[#This Row],[ENTENTE
SPÉCIFIQUE 
2023-2024
Indexée
Récurrents
+
Non récur.]]+M16</f>
        <v>228359</v>
      </c>
    </row>
    <row r="17" spans="1:14" x14ac:dyDescent="0.25">
      <c r="A17" s="3" t="s">
        <v>197</v>
      </c>
      <c r="B17" s="41" t="s">
        <v>5</v>
      </c>
      <c r="C17" s="28" t="s">
        <v>254</v>
      </c>
      <c r="D17" s="42" t="s">
        <v>6</v>
      </c>
      <c r="E17" s="43">
        <v>248521</v>
      </c>
      <c r="F17" s="43">
        <v>596051</v>
      </c>
      <c r="G17" s="43">
        <v>204342</v>
      </c>
      <c r="H17" s="43">
        <v>0</v>
      </c>
      <c r="I17" s="43">
        <v>17270</v>
      </c>
      <c r="J17" s="16"/>
      <c r="K17" s="45">
        <v>221612</v>
      </c>
      <c r="L17" s="45">
        <v>17189</v>
      </c>
      <c r="M17" s="45"/>
      <c r="N17" s="45">
        <f>Tableau11[[#This Row],[MISSION
GLOBALE
2023-2024
Après
rehaussement]]+Tableau11[[#This Row],[ENTENTE
SPÉCIFIQUE 
2023-2024
Indexée
Récurrents
+
Non récur.]]+M17</f>
        <v>238801</v>
      </c>
    </row>
    <row r="18" spans="1:14" x14ac:dyDescent="0.25">
      <c r="A18" s="3" t="s">
        <v>196</v>
      </c>
      <c r="B18" s="41" t="s">
        <v>8</v>
      </c>
      <c r="C18" s="27" t="s">
        <v>219</v>
      </c>
      <c r="D18" s="42" t="s">
        <v>15</v>
      </c>
      <c r="E18" s="43">
        <v>166304</v>
      </c>
      <c r="F18" s="43">
        <v>324581</v>
      </c>
      <c r="G18" s="43">
        <v>253630</v>
      </c>
      <c r="H18" s="43">
        <v>0</v>
      </c>
      <c r="I18" s="43">
        <v>2690</v>
      </c>
      <c r="J18" s="16"/>
      <c r="K18" s="45">
        <v>256320</v>
      </c>
      <c r="L18" s="45">
        <v>72238</v>
      </c>
      <c r="M18" s="45"/>
      <c r="N18" s="45">
        <f>Tableau11[[#This Row],[MISSION
GLOBALE
2023-2024
Après
rehaussement]]+Tableau11[[#This Row],[ENTENTE
SPÉCIFIQUE 
2023-2024
Indexée
Récurrents
+
Non récur.]]+M18</f>
        <v>328558</v>
      </c>
    </row>
    <row r="19" spans="1:14" x14ac:dyDescent="0.25">
      <c r="A19" s="3" t="s">
        <v>195</v>
      </c>
      <c r="B19" s="41" t="s">
        <v>8</v>
      </c>
      <c r="C19" s="28" t="s">
        <v>255</v>
      </c>
      <c r="D19" s="42" t="s">
        <v>39</v>
      </c>
      <c r="E19" s="43">
        <v>233572</v>
      </c>
      <c r="F19" s="43">
        <v>181007</v>
      </c>
      <c r="G19" s="43">
        <v>177334</v>
      </c>
      <c r="H19" s="43">
        <v>0</v>
      </c>
      <c r="I19" s="43">
        <v>10000</v>
      </c>
      <c r="J19" s="16"/>
      <c r="K19" s="45">
        <v>187334</v>
      </c>
      <c r="L19" s="45">
        <v>0</v>
      </c>
      <c r="M19" s="45"/>
      <c r="N19" s="45">
        <f>Tableau11[[#This Row],[MISSION
GLOBALE
2023-2024
Après
rehaussement]]+Tableau11[[#This Row],[ENTENTE
SPÉCIFIQUE 
2023-2024
Indexée
Récurrents
+
Non récur.]]+M19</f>
        <v>187334</v>
      </c>
    </row>
    <row r="20" spans="1:14" x14ac:dyDescent="0.25">
      <c r="A20" s="3" t="s">
        <v>194</v>
      </c>
      <c r="B20" s="41" t="s">
        <v>8</v>
      </c>
      <c r="C20" s="27" t="s">
        <v>219</v>
      </c>
      <c r="D20" s="42" t="s">
        <v>15</v>
      </c>
      <c r="E20" s="43">
        <v>166304</v>
      </c>
      <c r="F20" s="43">
        <v>269723</v>
      </c>
      <c r="G20" s="43">
        <v>279703</v>
      </c>
      <c r="H20" s="43">
        <v>0</v>
      </c>
      <c r="I20" s="43">
        <v>2967</v>
      </c>
      <c r="J20" s="16"/>
      <c r="K20" s="45">
        <v>282670</v>
      </c>
      <c r="L20" s="45">
        <v>56419</v>
      </c>
      <c r="M20" s="45"/>
      <c r="N20" s="45">
        <f>Tableau11[[#This Row],[MISSION
GLOBALE
2023-2024
Après
rehaussement]]+Tableau11[[#This Row],[ENTENTE
SPÉCIFIQUE 
2023-2024
Indexée
Récurrents
+
Non récur.]]+M20</f>
        <v>339089</v>
      </c>
    </row>
    <row r="21" spans="1:14" x14ac:dyDescent="0.25">
      <c r="A21" s="3" t="s">
        <v>193</v>
      </c>
      <c r="B21" s="41" t="s">
        <v>5</v>
      </c>
      <c r="C21" s="28" t="s">
        <v>254</v>
      </c>
      <c r="D21" s="42" t="s">
        <v>42</v>
      </c>
      <c r="E21" s="43">
        <v>248521</v>
      </c>
      <c r="F21" s="43">
        <v>805743</v>
      </c>
      <c r="G21" s="43">
        <v>204342</v>
      </c>
      <c r="H21" s="43">
        <v>0</v>
      </c>
      <c r="I21" s="43">
        <v>17270</v>
      </c>
      <c r="J21" s="16"/>
      <c r="K21" s="45">
        <v>221612</v>
      </c>
      <c r="L21" s="45">
        <v>42350</v>
      </c>
      <c r="M21" s="45"/>
      <c r="N21" s="45">
        <f>Tableau11[[#This Row],[MISSION
GLOBALE
2023-2024
Après
rehaussement]]+Tableau11[[#This Row],[ENTENTE
SPÉCIFIQUE 
2023-2024
Indexée
Récurrents
+
Non récur.]]+M21</f>
        <v>263962</v>
      </c>
    </row>
    <row r="22" spans="1:14" x14ac:dyDescent="0.25">
      <c r="A22" s="3" t="s">
        <v>192</v>
      </c>
      <c r="B22" s="41" t="s">
        <v>5</v>
      </c>
      <c r="C22" s="27" t="s">
        <v>219</v>
      </c>
      <c r="D22" s="42" t="s">
        <v>42</v>
      </c>
      <c r="E22" s="43">
        <v>256367</v>
      </c>
      <c r="F22" s="43">
        <v>247220</v>
      </c>
      <c r="G22" s="43">
        <v>210793</v>
      </c>
      <c r="H22" s="43">
        <v>0</v>
      </c>
      <c r="I22" s="43">
        <v>17566</v>
      </c>
      <c r="J22" s="16"/>
      <c r="K22" s="45">
        <v>228359</v>
      </c>
      <c r="L22" s="45">
        <v>87457</v>
      </c>
      <c r="M22" s="45"/>
      <c r="N22" s="45">
        <f>Tableau11[[#This Row],[MISSION
GLOBALE
2023-2024
Après
rehaussement]]+Tableau11[[#This Row],[ENTENTE
SPÉCIFIQUE 
2023-2024
Indexée
Récurrents
+
Non récur.]]+M22</f>
        <v>315816</v>
      </c>
    </row>
    <row r="23" spans="1:14" x14ac:dyDescent="0.25">
      <c r="A23" s="3" t="s">
        <v>191</v>
      </c>
      <c r="B23" s="41" t="s">
        <v>5</v>
      </c>
      <c r="C23" s="27" t="s">
        <v>252</v>
      </c>
      <c r="D23" s="42" t="s">
        <v>13</v>
      </c>
      <c r="E23" s="43">
        <v>264216</v>
      </c>
      <c r="F23" s="43">
        <v>384996</v>
      </c>
      <c r="G23" s="43">
        <v>217247</v>
      </c>
      <c r="H23" s="43">
        <v>0</v>
      </c>
      <c r="I23" s="43">
        <v>18361</v>
      </c>
      <c r="J23" s="16"/>
      <c r="K23" s="45">
        <v>235608</v>
      </c>
      <c r="L23" s="45">
        <v>78125</v>
      </c>
      <c r="M23" s="45"/>
      <c r="N23" s="45">
        <f>Tableau11[[#This Row],[MISSION
GLOBALE
2023-2024
Après
rehaussement]]+Tableau11[[#This Row],[ENTENTE
SPÉCIFIQUE 
2023-2024
Indexée
Récurrents
+
Non récur.]]+M23</f>
        <v>313733</v>
      </c>
    </row>
    <row r="24" spans="1:14" x14ac:dyDescent="0.25">
      <c r="A24" s="3" t="s">
        <v>190</v>
      </c>
      <c r="B24" s="41" t="s">
        <v>11</v>
      </c>
      <c r="C24" s="28" t="s">
        <v>252</v>
      </c>
      <c r="D24" s="42" t="s">
        <v>42</v>
      </c>
      <c r="E24" s="43">
        <v>380722</v>
      </c>
      <c r="F24" s="43">
        <v>589873</v>
      </c>
      <c r="G24" s="43">
        <v>313042</v>
      </c>
      <c r="H24" s="43">
        <v>0</v>
      </c>
      <c r="I24" s="43">
        <v>26457</v>
      </c>
      <c r="J24" s="16"/>
      <c r="K24" s="45">
        <v>339499</v>
      </c>
      <c r="L24" s="45">
        <v>242522</v>
      </c>
      <c r="M24" s="45"/>
      <c r="N24" s="45">
        <f>Tableau11[[#This Row],[MISSION
GLOBALE
2023-2024
Après
rehaussement]]+Tableau11[[#This Row],[ENTENTE
SPÉCIFIQUE 
2023-2024
Indexée
Récurrents
+
Non récur.]]+M24</f>
        <v>582021</v>
      </c>
    </row>
    <row r="25" spans="1:14" x14ac:dyDescent="0.25">
      <c r="A25" s="3" t="s">
        <v>189</v>
      </c>
      <c r="B25" s="41" t="s">
        <v>5</v>
      </c>
      <c r="C25" s="27" t="s">
        <v>219</v>
      </c>
      <c r="D25" s="42" t="s">
        <v>42</v>
      </c>
      <c r="E25" s="43">
        <v>256367</v>
      </c>
      <c r="F25" s="43">
        <v>191218</v>
      </c>
      <c r="G25" s="43">
        <v>182738</v>
      </c>
      <c r="H25" s="43">
        <v>0</v>
      </c>
      <c r="I25" s="43">
        <v>15000</v>
      </c>
      <c r="J25" s="16"/>
      <c r="K25" s="45">
        <v>197738</v>
      </c>
      <c r="L25" s="45">
        <v>68071</v>
      </c>
      <c r="M25" s="45"/>
      <c r="N25" s="45">
        <f>Tableau11[[#This Row],[MISSION
GLOBALE
2023-2024
Après
rehaussement]]+Tableau11[[#This Row],[ENTENTE
SPÉCIFIQUE 
2023-2024
Indexée
Récurrents
+
Non récur.]]+M25</f>
        <v>265809</v>
      </c>
    </row>
    <row r="26" spans="1:14" x14ac:dyDescent="0.25">
      <c r="A26" s="3" t="s">
        <v>188</v>
      </c>
      <c r="B26" s="41" t="s">
        <v>5</v>
      </c>
      <c r="C26" s="28" t="s">
        <v>254</v>
      </c>
      <c r="D26" s="42" t="s">
        <v>42</v>
      </c>
      <c r="E26" s="43">
        <v>248521</v>
      </c>
      <c r="F26" s="43">
        <v>805743</v>
      </c>
      <c r="G26" s="43">
        <v>204342</v>
      </c>
      <c r="H26" s="43">
        <v>0</v>
      </c>
      <c r="I26" s="43">
        <v>17270</v>
      </c>
      <c r="J26" s="16"/>
      <c r="K26" s="45">
        <v>221612</v>
      </c>
      <c r="L26" s="45">
        <v>24217</v>
      </c>
      <c r="M26" s="45"/>
      <c r="N26" s="45">
        <f>Tableau11[[#This Row],[MISSION
GLOBALE
2023-2024
Après
rehaussement]]+Tableau11[[#This Row],[ENTENTE
SPÉCIFIQUE 
2023-2024
Indexée
Récurrents
+
Non récur.]]+M26</f>
        <v>245829</v>
      </c>
    </row>
    <row r="27" spans="1:14" x14ac:dyDescent="0.25">
      <c r="A27" s="3" t="s">
        <v>187</v>
      </c>
      <c r="B27" s="41" t="s">
        <v>5</v>
      </c>
      <c r="C27" s="27" t="s">
        <v>219</v>
      </c>
      <c r="D27" s="42" t="s">
        <v>102</v>
      </c>
      <c r="E27" s="43">
        <v>256367</v>
      </c>
      <c r="F27" s="43">
        <v>247220</v>
      </c>
      <c r="G27" s="43">
        <v>210793</v>
      </c>
      <c r="H27" s="43">
        <v>0</v>
      </c>
      <c r="I27" s="43">
        <v>17566</v>
      </c>
      <c r="J27" s="16"/>
      <c r="K27" s="45">
        <v>228359</v>
      </c>
      <c r="L27" s="45">
        <v>120655</v>
      </c>
      <c r="M27" s="45"/>
      <c r="N27" s="45">
        <f>Tableau11[[#This Row],[MISSION
GLOBALE
2023-2024
Après
rehaussement]]+Tableau11[[#This Row],[ENTENTE
SPÉCIFIQUE 
2023-2024
Indexée
Récurrents
+
Non récur.]]+M27</f>
        <v>349014</v>
      </c>
    </row>
    <row r="28" spans="1:14" x14ac:dyDescent="0.25">
      <c r="A28" s="3" t="s">
        <v>186</v>
      </c>
      <c r="B28" s="41" t="s">
        <v>5</v>
      </c>
      <c r="C28" s="28" t="s">
        <v>219</v>
      </c>
      <c r="D28" s="42" t="s">
        <v>102</v>
      </c>
      <c r="E28" s="43">
        <v>256367</v>
      </c>
      <c r="F28" s="43">
        <v>335896</v>
      </c>
      <c r="G28" s="43">
        <v>210793</v>
      </c>
      <c r="H28" s="43">
        <v>0</v>
      </c>
      <c r="I28" s="43">
        <v>17566</v>
      </c>
      <c r="J28" s="16"/>
      <c r="K28" s="45">
        <v>228359</v>
      </c>
      <c r="L28" s="45">
        <v>197226</v>
      </c>
      <c r="M28" s="45"/>
      <c r="N28" s="45">
        <f>Tableau11[[#This Row],[MISSION
GLOBALE
2023-2024
Après
rehaussement]]+Tableau11[[#This Row],[ENTENTE
SPÉCIFIQUE 
2023-2024
Indexée
Récurrents
+
Non récur.]]+M28</f>
        <v>425585</v>
      </c>
    </row>
    <row r="29" spans="1:14" x14ac:dyDescent="0.25">
      <c r="A29" s="3" t="s">
        <v>185</v>
      </c>
      <c r="B29" s="41" t="s">
        <v>5</v>
      </c>
      <c r="C29" s="27" t="s">
        <v>252</v>
      </c>
      <c r="D29" s="42" t="s">
        <v>42</v>
      </c>
      <c r="E29" s="43">
        <v>264216</v>
      </c>
      <c r="F29" s="43">
        <v>269496</v>
      </c>
      <c r="G29" s="43">
        <v>217247</v>
      </c>
      <c r="H29" s="43">
        <v>0</v>
      </c>
      <c r="I29" s="43">
        <v>18361</v>
      </c>
      <c r="J29" s="16"/>
      <c r="K29" s="45">
        <v>235608</v>
      </c>
      <c r="L29" s="45">
        <v>39144</v>
      </c>
      <c r="M29" s="45"/>
      <c r="N29" s="45">
        <f>Tableau11[[#This Row],[MISSION
GLOBALE
2023-2024
Après
rehaussement]]+Tableau11[[#This Row],[ENTENTE
SPÉCIFIQUE 
2023-2024
Indexée
Récurrents
+
Non récur.]]+M29</f>
        <v>274752</v>
      </c>
    </row>
    <row r="30" spans="1:14" x14ac:dyDescent="0.25">
      <c r="A30" s="3" t="s">
        <v>184</v>
      </c>
      <c r="B30" s="41" t="s">
        <v>11</v>
      </c>
      <c r="C30" s="28" t="s">
        <v>252</v>
      </c>
      <c r="D30" s="42" t="s">
        <v>52</v>
      </c>
      <c r="E30" s="43">
        <v>413423</v>
      </c>
      <c r="F30" s="43">
        <v>727801</v>
      </c>
      <c r="G30" s="43">
        <v>339930</v>
      </c>
      <c r="H30" s="43">
        <v>0</v>
      </c>
      <c r="I30" s="43">
        <v>28725</v>
      </c>
      <c r="J30" s="16"/>
      <c r="K30" s="45">
        <v>368655</v>
      </c>
      <c r="L30" s="45">
        <v>706761</v>
      </c>
      <c r="M30" s="45"/>
      <c r="N30" s="45">
        <f>Tableau11[[#This Row],[MISSION
GLOBALE
2023-2024
Après
rehaussement]]+Tableau11[[#This Row],[ENTENTE
SPÉCIFIQUE 
2023-2024
Indexée
Récurrents
+
Non récur.]]+M30</f>
        <v>1075416</v>
      </c>
    </row>
    <row r="31" spans="1:14" x14ac:dyDescent="0.25">
      <c r="A31" s="3" t="s">
        <v>183</v>
      </c>
      <c r="B31" s="41" t="s">
        <v>11</v>
      </c>
      <c r="C31" s="27" t="s">
        <v>219</v>
      </c>
      <c r="D31" s="42" t="s">
        <v>52</v>
      </c>
      <c r="E31" s="43">
        <v>348021</v>
      </c>
      <c r="F31" s="43">
        <v>280211</v>
      </c>
      <c r="G31" s="43">
        <v>238729</v>
      </c>
      <c r="H31" s="43">
        <v>0</v>
      </c>
      <c r="I31" s="43">
        <v>50000</v>
      </c>
      <c r="J31" s="16"/>
      <c r="K31" s="45">
        <v>288729</v>
      </c>
      <c r="L31" s="45">
        <v>0</v>
      </c>
      <c r="M31" s="45">
        <v>16362</v>
      </c>
      <c r="N31" s="45">
        <f>Tableau11[[#This Row],[MISSION
GLOBALE
2023-2024
Après
rehaussement]]+Tableau11[[#This Row],[ENTENTE
SPÉCIFIQUE 
2023-2024
Indexée
Récurrents
+
Non récur.]]+M31</f>
        <v>305091</v>
      </c>
    </row>
    <row r="32" spans="1:14" x14ac:dyDescent="0.25">
      <c r="A32" s="3" t="s">
        <v>182</v>
      </c>
      <c r="B32" s="41" t="s">
        <v>5</v>
      </c>
      <c r="C32" s="28" t="s">
        <v>219</v>
      </c>
      <c r="D32" s="42" t="s">
        <v>3</v>
      </c>
      <c r="E32" s="43">
        <v>256367</v>
      </c>
      <c r="F32" s="43">
        <v>608692</v>
      </c>
      <c r="G32" s="43">
        <v>261739</v>
      </c>
      <c r="H32" s="43">
        <v>0</v>
      </c>
      <c r="I32" s="43">
        <v>2776</v>
      </c>
      <c r="J32" s="16"/>
      <c r="K32" s="45">
        <v>264515</v>
      </c>
      <c r="L32" s="45">
        <v>81238</v>
      </c>
      <c r="M32" s="45"/>
      <c r="N32" s="45">
        <f>Tableau11[[#This Row],[MISSION
GLOBALE
2023-2024
Après
rehaussement]]+Tableau11[[#This Row],[ENTENTE
SPÉCIFIQUE 
2023-2024
Indexée
Récurrents
+
Non récur.]]+M32</f>
        <v>345753</v>
      </c>
    </row>
    <row r="33" spans="1:14" x14ac:dyDescent="0.25">
      <c r="A33" s="3" t="s">
        <v>181</v>
      </c>
      <c r="B33" s="41" t="s">
        <v>5</v>
      </c>
      <c r="C33" s="27" t="s">
        <v>256</v>
      </c>
      <c r="D33" s="42" t="s">
        <v>171</v>
      </c>
      <c r="E33" s="43">
        <v>295612</v>
      </c>
      <c r="F33" s="43">
        <v>563449</v>
      </c>
      <c r="G33" s="43">
        <v>517998</v>
      </c>
      <c r="H33" s="43">
        <v>83333</v>
      </c>
      <c r="I33" s="43">
        <v>5495</v>
      </c>
      <c r="J33" s="16"/>
      <c r="K33" s="45">
        <v>606826</v>
      </c>
      <c r="L33" s="45">
        <v>0</v>
      </c>
      <c r="M33" s="45"/>
      <c r="N33" s="45">
        <f>Tableau11[[#This Row],[MISSION
GLOBALE
2023-2024
Après
rehaussement]]+Tableau11[[#This Row],[ENTENTE
SPÉCIFIQUE 
2023-2024
Indexée
Récurrents
+
Non récur.]]+M33</f>
        <v>606826</v>
      </c>
    </row>
    <row r="34" spans="1:14" x14ac:dyDescent="0.25">
      <c r="A34" s="3" t="s">
        <v>180</v>
      </c>
      <c r="B34" s="41" t="s">
        <v>8</v>
      </c>
      <c r="C34" s="28" t="s">
        <v>219</v>
      </c>
      <c r="D34" s="42" t="s">
        <v>15</v>
      </c>
      <c r="E34" s="43">
        <v>166304</v>
      </c>
      <c r="F34" s="43">
        <v>229764</v>
      </c>
      <c r="G34" s="43">
        <v>171696</v>
      </c>
      <c r="H34" s="43">
        <v>0</v>
      </c>
      <c r="I34" s="43">
        <v>1821</v>
      </c>
      <c r="J34" s="16"/>
      <c r="K34" s="45">
        <v>173517</v>
      </c>
      <c r="L34" s="45">
        <v>18387</v>
      </c>
      <c r="M34" s="45"/>
      <c r="N34" s="45">
        <f>Tableau11[[#This Row],[MISSION
GLOBALE
2023-2024
Après
rehaussement]]+Tableau11[[#This Row],[ENTENTE
SPÉCIFIQUE 
2023-2024
Indexée
Récurrents
+
Non récur.]]+M34</f>
        <v>191904</v>
      </c>
    </row>
    <row r="35" spans="1:14" x14ac:dyDescent="0.25">
      <c r="A35" s="3" t="s">
        <v>179</v>
      </c>
      <c r="B35" s="41" t="s">
        <v>5</v>
      </c>
      <c r="C35" s="27" t="s">
        <v>219</v>
      </c>
      <c r="D35" s="42" t="s">
        <v>29</v>
      </c>
      <c r="E35" s="43">
        <v>256367</v>
      </c>
      <c r="F35" s="43">
        <v>455278</v>
      </c>
      <c r="G35" s="43">
        <v>210793</v>
      </c>
      <c r="H35" s="43">
        <v>0</v>
      </c>
      <c r="I35" s="43">
        <v>17830</v>
      </c>
      <c r="J35" s="16"/>
      <c r="K35" s="45">
        <v>228623</v>
      </c>
      <c r="L35" s="45">
        <v>0</v>
      </c>
      <c r="M35" s="45"/>
      <c r="N35" s="45">
        <f>Tableau11[[#This Row],[MISSION
GLOBALE
2023-2024
Après
rehaussement]]+Tableau11[[#This Row],[ENTENTE
SPÉCIFIQUE 
2023-2024
Indexée
Récurrents
+
Non récur.]]+M35</f>
        <v>228623</v>
      </c>
    </row>
    <row r="36" spans="1:14" x14ac:dyDescent="0.25">
      <c r="A36" s="3" t="s">
        <v>178</v>
      </c>
      <c r="B36" s="41" t="s">
        <v>5</v>
      </c>
      <c r="C36" s="28" t="s">
        <v>219</v>
      </c>
      <c r="D36" s="42" t="s">
        <v>44</v>
      </c>
      <c r="E36" s="43">
        <v>256367</v>
      </c>
      <c r="F36" s="43">
        <v>427361</v>
      </c>
      <c r="G36" s="43">
        <v>406878</v>
      </c>
      <c r="H36" s="43">
        <v>0</v>
      </c>
      <c r="I36" s="43">
        <v>2236</v>
      </c>
      <c r="J36" s="16"/>
      <c r="K36" s="45">
        <v>409114</v>
      </c>
      <c r="L36" s="45">
        <v>0</v>
      </c>
      <c r="M36" s="45"/>
      <c r="N36" s="45">
        <f>Tableau11[[#This Row],[MISSION
GLOBALE
2023-2024
Après
rehaussement]]+Tableau11[[#This Row],[ENTENTE
SPÉCIFIQUE 
2023-2024
Indexée
Récurrents
+
Non récur.]]+M36</f>
        <v>409114</v>
      </c>
    </row>
    <row r="37" spans="1:14" x14ac:dyDescent="0.25">
      <c r="A37" s="3" t="s">
        <v>177</v>
      </c>
      <c r="B37" s="41" t="s">
        <v>8</v>
      </c>
      <c r="C37" s="28" t="s">
        <v>254</v>
      </c>
      <c r="D37" s="42" t="s">
        <v>9</v>
      </c>
      <c r="E37" s="43">
        <v>158830</v>
      </c>
      <c r="F37" s="43">
        <v>147937</v>
      </c>
      <c r="G37" s="43">
        <v>130597</v>
      </c>
      <c r="H37" s="43">
        <v>0</v>
      </c>
      <c r="I37" s="43">
        <v>5885</v>
      </c>
      <c r="J37" s="16"/>
      <c r="K37" s="45">
        <v>136482</v>
      </c>
      <c r="L37" s="45">
        <v>20852</v>
      </c>
      <c r="M37" s="45"/>
      <c r="N37" s="45">
        <f>Tableau11[[#This Row],[MISSION
GLOBALE
2023-2024
Après
rehaussement]]+Tableau11[[#This Row],[ENTENTE
SPÉCIFIQUE 
2023-2024
Indexée
Récurrents
+
Non récur.]]+M37</f>
        <v>157334</v>
      </c>
    </row>
    <row r="38" spans="1:14" x14ac:dyDescent="0.25">
      <c r="A38" s="3" t="s">
        <v>176</v>
      </c>
      <c r="B38" s="27" t="s">
        <v>253</v>
      </c>
      <c r="C38" s="39" t="str">
        <f>VLOOKUP(Tableau11[[#This Row],[NOM DE L''ORGANISME]],'[1]SUBV.SOC-TERRITOIRE'!$B$1:$H$181,7)</f>
        <v>2 à 5 MRC</v>
      </c>
      <c r="D38" s="42" t="s">
        <v>26</v>
      </c>
      <c r="E38" s="43">
        <v>0</v>
      </c>
      <c r="F38" s="43">
        <v>0</v>
      </c>
      <c r="G38" s="43">
        <v>0</v>
      </c>
      <c r="H38" s="43">
        <v>0</v>
      </c>
      <c r="I38" s="43">
        <v>0</v>
      </c>
      <c r="J38" s="16"/>
      <c r="K38" s="45">
        <v>0</v>
      </c>
      <c r="L38" s="45">
        <v>6741</v>
      </c>
      <c r="M38" s="45"/>
      <c r="N38" s="45">
        <f>Tableau11[[#This Row],[MISSION
GLOBALE
2023-2024
Après
rehaussement]]+Tableau11[[#This Row],[ENTENTE
SPÉCIFIQUE 
2023-2024
Indexée
Récurrents
+
Non récur.]]+M38</f>
        <v>6741</v>
      </c>
    </row>
    <row r="39" spans="1:14" x14ac:dyDescent="0.25">
      <c r="A39" s="3" t="s">
        <v>175</v>
      </c>
      <c r="B39" s="41" t="s">
        <v>8</v>
      </c>
      <c r="C39" s="28" t="s">
        <v>252</v>
      </c>
      <c r="D39" s="42" t="s">
        <v>150</v>
      </c>
      <c r="E39" s="43">
        <v>181249</v>
      </c>
      <c r="F39" s="43">
        <v>238026</v>
      </c>
      <c r="G39" s="43">
        <v>188146</v>
      </c>
      <c r="H39" s="43">
        <v>0</v>
      </c>
      <c r="I39" s="43">
        <v>1996</v>
      </c>
      <c r="J39" s="16"/>
      <c r="K39" s="45">
        <v>190142</v>
      </c>
      <c r="L39" s="45">
        <v>110087</v>
      </c>
      <c r="M39" s="45"/>
      <c r="N39" s="45">
        <f>Tableau11[[#This Row],[MISSION
GLOBALE
2023-2024
Après
rehaussement]]+Tableau11[[#This Row],[ENTENTE
SPÉCIFIQUE 
2023-2024
Indexée
Récurrents
+
Non récur.]]+M39</f>
        <v>300229</v>
      </c>
    </row>
    <row r="40" spans="1:14" x14ac:dyDescent="0.25">
      <c r="A40" s="3" t="s">
        <v>174</v>
      </c>
      <c r="B40" s="41" t="s">
        <v>8</v>
      </c>
      <c r="C40" s="27" t="s">
        <v>219</v>
      </c>
      <c r="D40" s="42" t="s">
        <v>150</v>
      </c>
      <c r="E40" s="43">
        <v>166304</v>
      </c>
      <c r="F40" s="43">
        <v>231862</v>
      </c>
      <c r="G40" s="43">
        <v>136741</v>
      </c>
      <c r="H40" s="43">
        <v>0</v>
      </c>
      <c r="I40" s="43">
        <v>11556</v>
      </c>
      <c r="J40" s="16"/>
      <c r="K40" s="45">
        <v>148297</v>
      </c>
      <c r="L40" s="45">
        <v>23895</v>
      </c>
      <c r="M40" s="45"/>
      <c r="N40" s="45">
        <f>Tableau11[[#This Row],[MISSION
GLOBALE
2023-2024
Après
rehaussement]]+Tableau11[[#This Row],[ENTENTE
SPÉCIFIQUE 
2023-2024
Indexée
Récurrents
+
Non récur.]]+M40</f>
        <v>172192</v>
      </c>
    </row>
    <row r="41" spans="1:14" x14ac:dyDescent="0.25">
      <c r="A41" s="3" t="s">
        <v>173</v>
      </c>
      <c r="B41" s="41" t="s">
        <v>8</v>
      </c>
      <c r="C41" s="28" t="s">
        <v>252</v>
      </c>
      <c r="D41" s="42" t="s">
        <v>150</v>
      </c>
      <c r="E41" s="43">
        <v>188722</v>
      </c>
      <c r="F41" s="43">
        <v>444686</v>
      </c>
      <c r="G41" s="43">
        <v>365735</v>
      </c>
      <c r="H41" s="43">
        <v>0</v>
      </c>
      <c r="I41" s="43">
        <v>3880</v>
      </c>
      <c r="J41" s="16"/>
      <c r="K41" s="45">
        <v>369615</v>
      </c>
      <c r="L41" s="45">
        <v>150598</v>
      </c>
      <c r="M41" s="46"/>
      <c r="N41" s="45">
        <f>Tableau11[[#This Row],[MISSION
GLOBALE
2023-2024
Après
rehaussement]]+Tableau11[[#This Row],[ENTENTE
SPÉCIFIQUE 
2023-2024
Indexée
Récurrents
+
Non récur.]]+M41</f>
        <v>520213</v>
      </c>
    </row>
    <row r="42" spans="1:14" x14ac:dyDescent="0.25">
      <c r="A42" s="3" t="s">
        <v>172</v>
      </c>
      <c r="B42" s="41" t="s">
        <v>5</v>
      </c>
      <c r="C42" s="27" t="s">
        <v>256</v>
      </c>
      <c r="D42" s="42" t="s">
        <v>171</v>
      </c>
      <c r="E42" s="43">
        <v>319160</v>
      </c>
      <c r="F42" s="43">
        <v>605969</v>
      </c>
      <c r="G42" s="43">
        <v>524690</v>
      </c>
      <c r="H42" s="43">
        <v>83333</v>
      </c>
      <c r="I42" s="43">
        <v>5566</v>
      </c>
      <c r="J42" s="16"/>
      <c r="K42" s="45">
        <v>613589</v>
      </c>
      <c r="L42" s="45">
        <v>27700</v>
      </c>
      <c r="M42" s="46"/>
      <c r="N42" s="45">
        <f>Tableau11[[#This Row],[MISSION
GLOBALE
2023-2024
Après
rehaussement]]+Tableau11[[#This Row],[ENTENTE
SPÉCIFIQUE 
2023-2024
Indexée
Récurrents
+
Non récur.]]+M42</f>
        <v>641289</v>
      </c>
    </row>
    <row r="43" spans="1:14" x14ac:dyDescent="0.25">
      <c r="A43" s="3" t="s">
        <v>170</v>
      </c>
      <c r="B43" s="41" t="s">
        <v>8</v>
      </c>
      <c r="C43" s="28" t="s">
        <v>219</v>
      </c>
      <c r="D43" s="42" t="s">
        <v>29</v>
      </c>
      <c r="E43" s="43">
        <v>166304</v>
      </c>
      <c r="F43" s="43">
        <v>174782</v>
      </c>
      <c r="G43" s="43">
        <v>136741</v>
      </c>
      <c r="H43" s="43">
        <v>0</v>
      </c>
      <c r="I43" s="43">
        <v>11556</v>
      </c>
      <c r="J43" s="16"/>
      <c r="K43" s="45">
        <v>148297</v>
      </c>
      <c r="L43" s="45">
        <v>47675</v>
      </c>
      <c r="M43" s="20">
        <v>6941</v>
      </c>
      <c r="N43" s="45">
        <f>Tableau11[[#This Row],[MISSION
GLOBALE
2023-2024
Après
rehaussement]]+Tableau11[[#This Row],[ENTENTE
SPÉCIFIQUE 
2023-2024
Indexée
Récurrents
+
Non récur.]]+M43</f>
        <v>202913</v>
      </c>
    </row>
    <row r="44" spans="1:14" x14ac:dyDescent="0.25">
      <c r="A44" s="3" t="s">
        <v>169</v>
      </c>
      <c r="B44" s="41" t="s">
        <v>5</v>
      </c>
      <c r="C44" s="27" t="s">
        <v>219</v>
      </c>
      <c r="D44" s="42" t="s">
        <v>126</v>
      </c>
      <c r="E44" s="43">
        <v>256367</v>
      </c>
      <c r="F44" s="43">
        <v>253272</v>
      </c>
      <c r="G44" s="43">
        <v>210793</v>
      </c>
      <c r="H44" s="43">
        <v>0</v>
      </c>
      <c r="I44" s="43">
        <v>17566</v>
      </c>
      <c r="J44" s="16"/>
      <c r="K44" s="45">
        <v>228359</v>
      </c>
      <c r="L44" s="45">
        <v>0</v>
      </c>
      <c r="M44" s="46"/>
      <c r="N44" s="45">
        <f>Tableau11[[#This Row],[MISSION
GLOBALE
2023-2024
Après
rehaussement]]+Tableau11[[#This Row],[ENTENTE
SPÉCIFIQUE 
2023-2024
Indexée
Récurrents
+
Non récur.]]+M44</f>
        <v>228359</v>
      </c>
    </row>
    <row r="45" spans="1:14" x14ac:dyDescent="0.25">
      <c r="A45" s="3" t="s">
        <v>168</v>
      </c>
      <c r="B45" s="41" t="s">
        <v>8</v>
      </c>
      <c r="C45" s="28" t="s">
        <v>252</v>
      </c>
      <c r="D45" s="42" t="s">
        <v>167</v>
      </c>
      <c r="E45" s="43">
        <v>181249</v>
      </c>
      <c r="F45" s="43">
        <v>236765</v>
      </c>
      <c r="G45" s="43">
        <v>167750</v>
      </c>
      <c r="H45" s="43">
        <v>0</v>
      </c>
      <c r="I45" s="43">
        <v>1779</v>
      </c>
      <c r="J45" s="16"/>
      <c r="K45" s="45">
        <v>169529</v>
      </c>
      <c r="L45" s="45">
        <v>15520</v>
      </c>
      <c r="M45" s="45"/>
      <c r="N45" s="45">
        <f>Tableau11[[#This Row],[MISSION
GLOBALE
2023-2024
Après
rehaussement]]+Tableau11[[#This Row],[ENTENTE
SPÉCIFIQUE 
2023-2024
Indexée
Récurrents
+
Non récur.]]+M45</f>
        <v>185049</v>
      </c>
    </row>
    <row r="46" spans="1:14" x14ac:dyDescent="0.25">
      <c r="A46" s="3" t="s">
        <v>166</v>
      </c>
      <c r="B46" s="41" t="s">
        <v>8</v>
      </c>
      <c r="C46" s="27" t="s">
        <v>254</v>
      </c>
      <c r="D46" s="42" t="s">
        <v>9</v>
      </c>
      <c r="E46" s="43">
        <v>158830</v>
      </c>
      <c r="F46" s="43">
        <v>781064</v>
      </c>
      <c r="G46" s="43">
        <v>130596</v>
      </c>
      <c r="H46" s="43">
        <v>0</v>
      </c>
      <c r="I46" s="43">
        <v>11036</v>
      </c>
      <c r="J46" s="16"/>
      <c r="K46" s="45">
        <v>141632</v>
      </c>
      <c r="L46" s="45">
        <v>0</v>
      </c>
      <c r="M46" s="45"/>
      <c r="N46" s="45">
        <f>Tableau11[[#This Row],[MISSION
GLOBALE
2023-2024
Après
rehaussement]]+Tableau11[[#This Row],[ENTENTE
SPÉCIFIQUE 
2023-2024
Indexée
Récurrents
+
Non récur.]]+M46</f>
        <v>141632</v>
      </c>
    </row>
    <row r="47" spans="1:14" x14ac:dyDescent="0.25">
      <c r="A47" s="3" t="s">
        <v>165</v>
      </c>
      <c r="B47" s="41" t="s">
        <v>5</v>
      </c>
      <c r="C47" s="28" t="s">
        <v>252</v>
      </c>
      <c r="D47" s="42" t="s">
        <v>42</v>
      </c>
      <c r="E47" s="43">
        <v>0</v>
      </c>
      <c r="F47" s="43">
        <v>0</v>
      </c>
      <c r="G47" s="43">
        <v>0</v>
      </c>
      <c r="H47" s="43">
        <v>0</v>
      </c>
      <c r="I47" s="43">
        <v>0</v>
      </c>
      <c r="J47" s="16"/>
      <c r="K47" s="45">
        <v>0</v>
      </c>
      <c r="L47" s="45">
        <v>79318</v>
      </c>
      <c r="M47" s="45"/>
      <c r="N47" s="45">
        <f>Tableau11[[#This Row],[MISSION
GLOBALE
2023-2024
Après
rehaussement]]+Tableau11[[#This Row],[ENTENTE
SPÉCIFIQUE 
2023-2024
Indexée
Récurrents
+
Non récur.]]+M47</f>
        <v>79318</v>
      </c>
    </row>
    <row r="48" spans="1:14" x14ac:dyDescent="0.25">
      <c r="A48" s="3" t="s">
        <v>164</v>
      </c>
      <c r="B48" s="41" t="s">
        <v>11</v>
      </c>
      <c r="C48" s="27" t="s">
        <v>219</v>
      </c>
      <c r="D48" s="42" t="s">
        <v>52</v>
      </c>
      <c r="E48" s="43">
        <v>348021</v>
      </c>
      <c r="F48" s="43">
        <v>672067</v>
      </c>
      <c r="G48" s="43">
        <v>286155</v>
      </c>
      <c r="H48" s="43">
        <v>0</v>
      </c>
      <c r="I48" s="43">
        <v>24184</v>
      </c>
      <c r="J48" s="16"/>
      <c r="K48" s="45">
        <v>310339</v>
      </c>
      <c r="L48" s="45">
        <v>136286</v>
      </c>
      <c r="M48" s="45">
        <v>22290</v>
      </c>
      <c r="N48" s="45">
        <f>Tableau11[[#This Row],[MISSION
GLOBALE
2023-2024
Après
rehaussement]]+Tableau11[[#This Row],[ENTENTE
SPÉCIFIQUE 
2023-2024
Indexée
Récurrents
+
Non récur.]]+M48</f>
        <v>468915</v>
      </c>
    </row>
    <row r="49" spans="1:14" x14ac:dyDescent="0.25">
      <c r="A49" s="3" t="s">
        <v>163</v>
      </c>
      <c r="B49" s="41" t="s">
        <v>5</v>
      </c>
      <c r="C49" s="28" t="s">
        <v>256</v>
      </c>
      <c r="D49" s="42" t="s">
        <v>44</v>
      </c>
      <c r="E49" s="43">
        <v>311311</v>
      </c>
      <c r="F49" s="43">
        <v>881611</v>
      </c>
      <c r="G49" s="43">
        <v>758681</v>
      </c>
      <c r="H49" s="43">
        <v>0</v>
      </c>
      <c r="I49" s="43">
        <v>8048</v>
      </c>
      <c r="J49" s="16"/>
      <c r="K49" s="45">
        <v>766729</v>
      </c>
      <c r="L49" s="45">
        <v>190388</v>
      </c>
      <c r="M49" s="45"/>
      <c r="N49" s="45">
        <f>Tableau11[[#This Row],[MISSION
GLOBALE
2023-2024
Après
rehaussement]]+Tableau11[[#This Row],[ENTENTE
SPÉCIFIQUE 
2023-2024
Indexée
Récurrents
+
Non récur.]]+M49</f>
        <v>957117</v>
      </c>
    </row>
    <row r="50" spans="1:14" x14ac:dyDescent="0.25">
      <c r="A50" s="3" t="s">
        <v>162</v>
      </c>
      <c r="B50" s="41" t="s">
        <v>5</v>
      </c>
      <c r="C50" s="27" t="s">
        <v>219</v>
      </c>
      <c r="D50" s="42" t="s">
        <v>154</v>
      </c>
      <c r="E50" s="43">
        <v>256367</v>
      </c>
      <c r="F50" s="43">
        <v>642929</v>
      </c>
      <c r="G50" s="43">
        <v>228712</v>
      </c>
      <c r="H50" s="43">
        <v>0</v>
      </c>
      <c r="I50" s="43">
        <v>2426</v>
      </c>
      <c r="J50" s="16"/>
      <c r="K50" s="45">
        <v>231138</v>
      </c>
      <c r="L50" s="45">
        <v>13009</v>
      </c>
      <c r="M50" s="45"/>
      <c r="N50" s="45">
        <f>Tableau11[[#This Row],[MISSION
GLOBALE
2023-2024
Après
rehaussement]]+Tableau11[[#This Row],[ENTENTE
SPÉCIFIQUE 
2023-2024
Indexée
Récurrents
+
Non récur.]]+M50</f>
        <v>244147</v>
      </c>
    </row>
    <row r="51" spans="1:14" x14ac:dyDescent="0.25">
      <c r="A51" s="3" t="s">
        <v>161</v>
      </c>
      <c r="B51" s="41" t="s">
        <v>5</v>
      </c>
      <c r="C51" s="28" t="s">
        <v>252</v>
      </c>
      <c r="D51" s="42" t="s">
        <v>154</v>
      </c>
      <c r="E51" s="43">
        <v>264216</v>
      </c>
      <c r="F51" s="43">
        <v>608692</v>
      </c>
      <c r="G51" s="43">
        <v>228712</v>
      </c>
      <c r="H51" s="43">
        <v>0</v>
      </c>
      <c r="I51" s="43">
        <v>6896</v>
      </c>
      <c r="J51" s="16"/>
      <c r="K51" s="45">
        <v>235608</v>
      </c>
      <c r="L51" s="45">
        <v>0</v>
      </c>
      <c r="M51" s="45"/>
      <c r="N51" s="45">
        <f>Tableau11[[#This Row],[MISSION
GLOBALE
2023-2024
Après
rehaussement]]+Tableau11[[#This Row],[ENTENTE
SPÉCIFIQUE 
2023-2024
Indexée
Récurrents
+
Non récur.]]+M51</f>
        <v>235608</v>
      </c>
    </row>
    <row r="52" spans="1:14" x14ac:dyDescent="0.25">
      <c r="A52" s="3" t="s">
        <v>160</v>
      </c>
      <c r="B52" s="41" t="s">
        <v>5</v>
      </c>
      <c r="C52" s="27" t="s">
        <v>219</v>
      </c>
      <c r="D52" s="42" t="s">
        <v>3</v>
      </c>
      <c r="E52" s="43">
        <v>256367</v>
      </c>
      <c r="F52" s="43">
        <v>637781</v>
      </c>
      <c r="G52" s="43">
        <v>226876</v>
      </c>
      <c r="H52" s="43">
        <v>0</v>
      </c>
      <c r="I52" s="43">
        <v>2407</v>
      </c>
      <c r="J52" s="16"/>
      <c r="K52" s="45">
        <v>229283</v>
      </c>
      <c r="L52" s="45">
        <v>65135</v>
      </c>
      <c r="M52" s="45"/>
      <c r="N52" s="45">
        <f>Tableau11[[#This Row],[MISSION
GLOBALE
2023-2024
Après
rehaussement]]+Tableau11[[#This Row],[ENTENTE
SPÉCIFIQUE 
2023-2024
Indexée
Récurrents
+
Non récur.]]+M52</f>
        <v>294418</v>
      </c>
    </row>
    <row r="53" spans="1:14" x14ac:dyDescent="0.25">
      <c r="A53" s="3" t="s">
        <v>159</v>
      </c>
      <c r="B53" s="41" t="s">
        <v>5</v>
      </c>
      <c r="C53" s="28" t="s">
        <v>252</v>
      </c>
      <c r="D53" s="42" t="s">
        <v>44</v>
      </c>
      <c r="E53" s="43">
        <v>264216</v>
      </c>
      <c r="F53" s="43">
        <v>420139</v>
      </c>
      <c r="G53" s="43">
        <v>380197</v>
      </c>
      <c r="H53" s="43">
        <v>0</v>
      </c>
      <c r="I53" s="43">
        <v>4033</v>
      </c>
      <c r="J53" s="16"/>
      <c r="K53" s="45">
        <v>384230</v>
      </c>
      <c r="L53" s="45">
        <v>0</v>
      </c>
      <c r="M53" s="45"/>
      <c r="N53" s="45">
        <f>Tableau11[[#This Row],[MISSION
GLOBALE
2023-2024
Après
rehaussement]]+Tableau11[[#This Row],[ENTENTE
SPÉCIFIQUE 
2023-2024
Indexée
Récurrents
+
Non récur.]]+M53</f>
        <v>384230</v>
      </c>
    </row>
    <row r="54" spans="1:14" x14ac:dyDescent="0.25">
      <c r="A54" s="3" t="s">
        <v>158</v>
      </c>
      <c r="B54" s="41" t="s">
        <v>5</v>
      </c>
      <c r="C54" s="27" t="s">
        <v>252</v>
      </c>
      <c r="D54" s="42" t="s">
        <v>154</v>
      </c>
      <c r="E54" s="43">
        <v>264216</v>
      </c>
      <c r="F54" s="43">
        <v>460554</v>
      </c>
      <c r="G54" s="43">
        <v>228714</v>
      </c>
      <c r="H54" s="43">
        <v>0</v>
      </c>
      <c r="I54" s="43">
        <v>6894</v>
      </c>
      <c r="J54" s="16"/>
      <c r="K54" s="45">
        <v>235608</v>
      </c>
      <c r="L54" s="45">
        <v>11170</v>
      </c>
      <c r="M54" s="45"/>
      <c r="N54" s="45">
        <f>Tableau11[[#This Row],[MISSION
GLOBALE
2023-2024
Après
rehaussement]]+Tableau11[[#This Row],[ENTENTE
SPÉCIFIQUE 
2023-2024
Indexée
Récurrents
+
Non récur.]]+M54</f>
        <v>246778</v>
      </c>
    </row>
    <row r="55" spans="1:14" x14ac:dyDescent="0.25">
      <c r="A55" s="3" t="s">
        <v>157</v>
      </c>
      <c r="B55" s="41" t="s">
        <v>5</v>
      </c>
      <c r="C55" s="28" t="s">
        <v>252</v>
      </c>
      <c r="D55" s="42" t="s">
        <v>154</v>
      </c>
      <c r="E55" s="43">
        <v>272065</v>
      </c>
      <c r="F55" s="43">
        <v>423778</v>
      </c>
      <c r="G55" s="43">
        <v>228947</v>
      </c>
      <c r="H55" s="43">
        <v>0</v>
      </c>
      <c r="I55" s="43">
        <v>13660</v>
      </c>
      <c r="J55" s="16"/>
      <c r="K55" s="45">
        <v>242607</v>
      </c>
      <c r="L55" s="45">
        <v>34346</v>
      </c>
      <c r="M55" s="45"/>
      <c r="N55" s="45">
        <f>Tableau11[[#This Row],[MISSION
GLOBALE
2023-2024
Après
rehaussement]]+Tableau11[[#This Row],[ENTENTE
SPÉCIFIQUE 
2023-2024
Indexée
Récurrents
+
Non récur.]]+M55</f>
        <v>276953</v>
      </c>
    </row>
    <row r="56" spans="1:14" x14ac:dyDescent="0.25">
      <c r="A56" s="3" t="s">
        <v>156</v>
      </c>
      <c r="B56" s="41" t="s">
        <v>5</v>
      </c>
      <c r="C56" s="27" t="s">
        <v>219</v>
      </c>
      <c r="D56" s="42" t="s">
        <v>154</v>
      </c>
      <c r="E56" s="43">
        <v>256367</v>
      </c>
      <c r="F56" s="43">
        <v>608692</v>
      </c>
      <c r="G56" s="43">
        <v>229217</v>
      </c>
      <c r="H56" s="43">
        <v>0</v>
      </c>
      <c r="I56" s="43">
        <v>2431</v>
      </c>
      <c r="J56" s="16"/>
      <c r="K56" s="45">
        <v>231648</v>
      </c>
      <c r="L56" s="45">
        <v>0</v>
      </c>
      <c r="M56" s="45"/>
      <c r="N56" s="45">
        <f>Tableau11[[#This Row],[MISSION
GLOBALE
2023-2024
Après
rehaussement]]+Tableau11[[#This Row],[ENTENTE
SPÉCIFIQUE 
2023-2024
Indexée
Récurrents
+
Non récur.]]+M56</f>
        <v>231648</v>
      </c>
    </row>
    <row r="57" spans="1:14" x14ac:dyDescent="0.25">
      <c r="A57" s="3" t="s">
        <v>155</v>
      </c>
      <c r="B57" s="41" t="s">
        <v>5</v>
      </c>
      <c r="C57" s="28" t="s">
        <v>219</v>
      </c>
      <c r="D57" s="42" t="s">
        <v>154</v>
      </c>
      <c r="E57" s="43">
        <v>256367</v>
      </c>
      <c r="F57" s="43">
        <v>642929</v>
      </c>
      <c r="G57" s="43">
        <v>228712</v>
      </c>
      <c r="H57" s="43">
        <v>0</v>
      </c>
      <c r="I57" s="43">
        <v>2426</v>
      </c>
      <c r="J57" s="16"/>
      <c r="K57" s="45">
        <v>231138</v>
      </c>
      <c r="L57" s="45">
        <v>20407</v>
      </c>
      <c r="M57" s="45"/>
      <c r="N57" s="45">
        <f>Tableau11[[#This Row],[MISSION
GLOBALE
2023-2024
Après
rehaussement]]+Tableau11[[#This Row],[ENTENTE
SPÉCIFIQUE 
2023-2024
Indexée
Récurrents
+
Non récur.]]+M57</f>
        <v>251545</v>
      </c>
    </row>
    <row r="58" spans="1:14" x14ac:dyDescent="0.25">
      <c r="A58" s="3" t="s">
        <v>153</v>
      </c>
      <c r="B58" s="41" t="s">
        <v>253</v>
      </c>
      <c r="C58" s="27" t="s">
        <v>253</v>
      </c>
      <c r="D58" s="42" t="s">
        <v>26</v>
      </c>
      <c r="E58" s="43">
        <v>0</v>
      </c>
      <c r="F58" s="43">
        <v>0</v>
      </c>
      <c r="G58" s="43">
        <v>0</v>
      </c>
      <c r="H58" s="43">
        <v>0</v>
      </c>
      <c r="I58" s="43">
        <v>0</v>
      </c>
      <c r="J58" s="16"/>
      <c r="K58" s="45">
        <v>0</v>
      </c>
      <c r="L58" s="45">
        <v>15314</v>
      </c>
      <c r="M58" s="45"/>
      <c r="N58" s="45">
        <f>Tableau11[[#This Row],[MISSION
GLOBALE
2023-2024
Après
rehaussement]]+Tableau11[[#This Row],[ENTENTE
SPÉCIFIQUE 
2023-2024
Indexée
Récurrents
+
Non récur.]]+M58</f>
        <v>15314</v>
      </c>
    </row>
    <row r="59" spans="1:14" x14ac:dyDescent="0.25">
      <c r="A59" s="3" t="s">
        <v>152</v>
      </c>
      <c r="B59" s="27" t="s">
        <v>8</v>
      </c>
      <c r="C59" s="28" t="s">
        <v>219</v>
      </c>
      <c r="D59" s="42" t="s">
        <v>9</v>
      </c>
      <c r="E59" s="43">
        <v>166304</v>
      </c>
      <c r="F59" s="43">
        <v>278943</v>
      </c>
      <c r="G59" s="43">
        <v>242262</v>
      </c>
      <c r="H59" s="43">
        <v>0</v>
      </c>
      <c r="I59" s="43">
        <v>2570</v>
      </c>
      <c r="J59" s="16"/>
      <c r="K59" s="45">
        <v>244832</v>
      </c>
      <c r="L59" s="45">
        <v>0</v>
      </c>
      <c r="M59" s="45"/>
      <c r="N59" s="45">
        <f>Tableau11[[#This Row],[MISSION
GLOBALE
2023-2024
Après
rehaussement]]+Tableau11[[#This Row],[ENTENTE
SPÉCIFIQUE 
2023-2024
Indexée
Récurrents
+
Non récur.]]+M59</f>
        <v>244832</v>
      </c>
    </row>
    <row r="60" spans="1:14" x14ac:dyDescent="0.25">
      <c r="A60" s="3" t="s">
        <v>151</v>
      </c>
      <c r="B60" s="41" t="s">
        <v>8</v>
      </c>
      <c r="C60" s="27" t="s">
        <v>252</v>
      </c>
      <c r="D60" s="42" t="s">
        <v>150</v>
      </c>
      <c r="E60" s="43">
        <v>188722</v>
      </c>
      <c r="F60" s="43">
        <v>661525</v>
      </c>
      <c r="G60" s="43">
        <v>479120</v>
      </c>
      <c r="H60" s="43">
        <v>0</v>
      </c>
      <c r="I60" s="43">
        <v>5082</v>
      </c>
      <c r="J60" s="16"/>
      <c r="K60" s="45">
        <v>484202</v>
      </c>
      <c r="L60" s="45">
        <v>118345</v>
      </c>
      <c r="M60" s="45"/>
      <c r="N60" s="45">
        <f>Tableau11[[#This Row],[MISSION
GLOBALE
2023-2024
Après
rehaussement]]+Tableau11[[#This Row],[ENTENTE
SPÉCIFIQUE 
2023-2024
Indexée
Récurrents
+
Non récur.]]+M60</f>
        <v>602547</v>
      </c>
    </row>
    <row r="61" spans="1:14" x14ac:dyDescent="0.25">
      <c r="A61" s="3" t="s">
        <v>149</v>
      </c>
      <c r="B61" s="41" t="s">
        <v>5</v>
      </c>
      <c r="C61" s="28" t="s">
        <v>220</v>
      </c>
      <c r="D61" s="42" t="s">
        <v>126</v>
      </c>
      <c r="E61" s="43">
        <v>0</v>
      </c>
      <c r="F61" s="43">
        <v>0</v>
      </c>
      <c r="G61" s="43">
        <v>0</v>
      </c>
      <c r="H61" s="43">
        <v>0</v>
      </c>
      <c r="I61" s="43">
        <v>0</v>
      </c>
      <c r="J61" s="16"/>
      <c r="K61" s="45">
        <v>0</v>
      </c>
      <c r="L61" s="45">
        <v>61336</v>
      </c>
      <c r="M61" s="45"/>
      <c r="N61" s="45">
        <f>Tableau11[[#This Row],[MISSION
GLOBALE
2023-2024
Après
rehaussement]]+Tableau11[[#This Row],[ENTENTE
SPÉCIFIQUE 
2023-2024
Indexée
Récurrents
+
Non récur.]]+M61</f>
        <v>61336</v>
      </c>
    </row>
    <row r="62" spans="1:14" x14ac:dyDescent="0.25">
      <c r="A62" s="3" t="s">
        <v>148</v>
      </c>
      <c r="B62" s="41" t="s">
        <v>8</v>
      </c>
      <c r="C62" s="27" t="s">
        <v>219</v>
      </c>
      <c r="D62" s="42" t="s">
        <v>26</v>
      </c>
      <c r="E62" s="43">
        <v>42043</v>
      </c>
      <c r="F62" s="43">
        <v>118200</v>
      </c>
      <c r="G62" s="43">
        <v>39613</v>
      </c>
      <c r="H62" s="43">
        <v>0</v>
      </c>
      <c r="I62" s="43">
        <v>420</v>
      </c>
      <c r="J62" s="16"/>
      <c r="K62" s="45">
        <v>40033</v>
      </c>
      <c r="L62" s="45">
        <v>9889</v>
      </c>
      <c r="M62" s="45"/>
      <c r="N62" s="45">
        <f>Tableau11[[#This Row],[MISSION
GLOBALE
2023-2024
Après
rehaussement]]+Tableau11[[#This Row],[ENTENTE
SPÉCIFIQUE 
2023-2024
Indexée
Récurrents
+
Non récur.]]+M62</f>
        <v>49922</v>
      </c>
    </row>
    <row r="63" spans="1:14" x14ac:dyDescent="0.25">
      <c r="A63" s="3" t="s">
        <v>147</v>
      </c>
      <c r="B63" s="41" t="s">
        <v>8</v>
      </c>
      <c r="C63" s="28" t="s">
        <v>219</v>
      </c>
      <c r="D63" s="42" t="s">
        <v>15</v>
      </c>
      <c r="E63" s="43">
        <v>166304</v>
      </c>
      <c r="F63" s="43">
        <v>236496</v>
      </c>
      <c r="G63" s="43">
        <v>203766</v>
      </c>
      <c r="H63" s="43">
        <v>0</v>
      </c>
      <c r="I63" s="43">
        <v>2161</v>
      </c>
      <c r="J63" s="16"/>
      <c r="K63" s="45">
        <v>205927</v>
      </c>
      <c r="L63" s="45">
        <v>42173</v>
      </c>
      <c r="M63" s="45"/>
      <c r="N63" s="45">
        <f>Tableau11[[#This Row],[MISSION
GLOBALE
2023-2024
Après
rehaussement]]+Tableau11[[#This Row],[ENTENTE
SPÉCIFIQUE 
2023-2024
Indexée
Récurrents
+
Non récur.]]+M63</f>
        <v>248100</v>
      </c>
    </row>
    <row r="64" spans="1:14" x14ac:dyDescent="0.25">
      <c r="A64" s="3" t="s">
        <v>146</v>
      </c>
      <c r="B64" s="41" t="s">
        <v>8</v>
      </c>
      <c r="C64" s="27" t="s">
        <v>254</v>
      </c>
      <c r="D64" s="42" t="s">
        <v>9</v>
      </c>
      <c r="E64" s="43">
        <v>25693</v>
      </c>
      <c r="F64" s="43">
        <v>80142</v>
      </c>
      <c r="G64" s="43">
        <v>27345</v>
      </c>
      <c r="H64" s="43">
        <v>0</v>
      </c>
      <c r="I64" s="43">
        <v>290</v>
      </c>
      <c r="J64" s="16"/>
      <c r="K64" s="45">
        <v>27635</v>
      </c>
      <c r="L64" s="45">
        <v>0</v>
      </c>
      <c r="M64" s="45"/>
      <c r="N64" s="45">
        <f>Tableau11[[#This Row],[MISSION
GLOBALE
2023-2024
Après
rehaussement]]+Tableau11[[#This Row],[ENTENTE
SPÉCIFIQUE 
2023-2024
Indexée
Récurrents
+
Non récur.]]+M64</f>
        <v>27635</v>
      </c>
    </row>
    <row r="65" spans="1:14" x14ac:dyDescent="0.25">
      <c r="A65" s="3" t="s">
        <v>145</v>
      </c>
      <c r="B65" s="41" t="s">
        <v>5</v>
      </c>
      <c r="C65" s="28" t="s">
        <v>255</v>
      </c>
      <c r="D65" s="42" t="s">
        <v>29</v>
      </c>
      <c r="E65" s="43">
        <v>327001</v>
      </c>
      <c r="F65" s="43">
        <v>732040</v>
      </c>
      <c r="G65" s="43">
        <v>418791</v>
      </c>
      <c r="H65" s="43">
        <v>0</v>
      </c>
      <c r="I65" s="43">
        <v>4442</v>
      </c>
      <c r="J65" s="16"/>
      <c r="K65" s="45">
        <v>423233</v>
      </c>
      <c r="L65" s="45">
        <v>0</v>
      </c>
      <c r="M65" s="45"/>
      <c r="N65" s="45">
        <f>Tableau11[[#This Row],[MISSION
GLOBALE
2023-2024
Après
rehaussement]]+Tableau11[[#This Row],[ENTENTE
SPÉCIFIQUE 
2023-2024
Indexée
Récurrents
+
Non récur.]]+M65</f>
        <v>423233</v>
      </c>
    </row>
    <row r="66" spans="1:14" x14ac:dyDescent="0.25">
      <c r="A66" s="3" t="s">
        <v>144</v>
      </c>
      <c r="B66" s="41" t="s">
        <v>8</v>
      </c>
      <c r="C66" s="27" t="s">
        <v>219</v>
      </c>
      <c r="D66" s="42" t="s">
        <v>9</v>
      </c>
      <c r="E66" s="43">
        <v>166304</v>
      </c>
      <c r="F66" s="43">
        <v>180711</v>
      </c>
      <c r="G66" s="43">
        <v>136741</v>
      </c>
      <c r="H66" s="43">
        <v>0</v>
      </c>
      <c r="I66" s="43">
        <v>11556</v>
      </c>
      <c r="J66" s="16"/>
      <c r="K66" s="45">
        <v>148297</v>
      </c>
      <c r="L66" s="45">
        <v>0</v>
      </c>
      <c r="M66" s="45"/>
      <c r="N66" s="45">
        <f>Tableau11[[#This Row],[MISSION
GLOBALE
2023-2024
Après
rehaussement]]+Tableau11[[#This Row],[ENTENTE
SPÉCIFIQUE 
2023-2024
Indexée
Récurrents
+
Non récur.]]+M66</f>
        <v>148297</v>
      </c>
    </row>
    <row r="67" spans="1:14" x14ac:dyDescent="0.25">
      <c r="A67" s="3" t="s">
        <v>143</v>
      </c>
      <c r="B67" s="41" t="s">
        <v>5</v>
      </c>
      <c r="C67" s="28" t="s">
        <v>219</v>
      </c>
      <c r="D67" s="42" t="s">
        <v>29</v>
      </c>
      <c r="E67" s="43">
        <v>256367</v>
      </c>
      <c r="F67" s="43">
        <v>292041</v>
      </c>
      <c r="G67" s="43">
        <v>183954</v>
      </c>
      <c r="H67" s="43">
        <v>0</v>
      </c>
      <c r="I67" s="43">
        <v>44655</v>
      </c>
      <c r="J67" s="16"/>
      <c r="K67" s="45">
        <v>228609</v>
      </c>
      <c r="L67" s="45">
        <v>0</v>
      </c>
      <c r="M67" s="45"/>
      <c r="N67" s="45">
        <f>Tableau11[[#This Row],[MISSION
GLOBALE
2023-2024
Après
rehaussement]]+Tableau11[[#This Row],[ENTENTE
SPÉCIFIQUE 
2023-2024
Indexée
Récurrents
+
Non récur.]]+M67</f>
        <v>228609</v>
      </c>
    </row>
    <row r="68" spans="1:14" x14ac:dyDescent="0.25">
      <c r="A68" s="3" t="s">
        <v>142</v>
      </c>
      <c r="B68" s="41" t="s">
        <v>243</v>
      </c>
      <c r="C68" s="27" t="s">
        <v>255</v>
      </c>
      <c r="D68" s="42" t="s">
        <v>141</v>
      </c>
      <c r="E68" s="43">
        <v>233572</v>
      </c>
      <c r="F68" s="43">
        <v>142383</v>
      </c>
      <c r="G68" s="43">
        <v>147651</v>
      </c>
      <c r="H68" s="43">
        <v>0</v>
      </c>
      <c r="I68" s="43">
        <v>1566</v>
      </c>
      <c r="J68" s="16"/>
      <c r="K68" s="45">
        <v>149217</v>
      </c>
      <c r="L68" s="45">
        <v>41516</v>
      </c>
      <c r="M68" s="45"/>
      <c r="N68" s="45">
        <f>Tableau11[[#This Row],[MISSION
GLOBALE
2023-2024
Après
rehaussement]]+Tableau11[[#This Row],[ENTENTE
SPÉCIFIQUE 
2023-2024
Indexée
Récurrents
+
Non récur.]]+M68</f>
        <v>190733</v>
      </c>
    </row>
    <row r="69" spans="1:14" x14ac:dyDescent="0.25">
      <c r="A69" s="3" t="s">
        <v>140</v>
      </c>
      <c r="B69" s="41" t="s">
        <v>8</v>
      </c>
      <c r="C69" s="28" t="s">
        <v>219</v>
      </c>
      <c r="D69" s="42" t="s">
        <v>39</v>
      </c>
      <c r="E69" s="43">
        <v>166304</v>
      </c>
      <c r="F69" s="43">
        <v>185863</v>
      </c>
      <c r="G69" s="43">
        <v>136742</v>
      </c>
      <c r="H69" s="43">
        <v>0</v>
      </c>
      <c r="I69" s="43">
        <v>11555</v>
      </c>
      <c r="J69" s="16"/>
      <c r="K69" s="45">
        <v>148297</v>
      </c>
      <c r="L69" s="45">
        <v>35692</v>
      </c>
      <c r="M69" s="45"/>
      <c r="N69" s="45">
        <f>Tableau11[[#This Row],[MISSION
GLOBALE
2023-2024
Après
rehaussement]]+Tableau11[[#This Row],[ENTENTE
SPÉCIFIQUE 
2023-2024
Indexée
Récurrents
+
Non récur.]]+M69</f>
        <v>183989</v>
      </c>
    </row>
    <row r="70" spans="1:14" x14ac:dyDescent="0.25">
      <c r="A70" s="3" t="s">
        <v>139</v>
      </c>
      <c r="B70" s="41" t="s">
        <v>8</v>
      </c>
      <c r="C70" s="27" t="s">
        <v>219</v>
      </c>
      <c r="D70" s="42" t="s">
        <v>137</v>
      </c>
      <c r="E70" s="43">
        <v>166304</v>
      </c>
      <c r="F70" s="43">
        <v>160362</v>
      </c>
      <c r="G70" s="43">
        <v>136741</v>
      </c>
      <c r="H70" s="43">
        <v>0</v>
      </c>
      <c r="I70" s="43">
        <v>11556</v>
      </c>
      <c r="J70" s="16"/>
      <c r="K70" s="45">
        <v>148297</v>
      </c>
      <c r="L70" s="45">
        <v>0</v>
      </c>
      <c r="M70" s="45"/>
      <c r="N70" s="45">
        <f>Tableau11[[#This Row],[MISSION
GLOBALE
2023-2024
Après
rehaussement]]+Tableau11[[#This Row],[ENTENTE
SPÉCIFIQUE 
2023-2024
Indexée
Récurrents
+
Non récur.]]+M70</f>
        <v>148297</v>
      </c>
    </row>
    <row r="71" spans="1:14" x14ac:dyDescent="0.25">
      <c r="A71" s="3" t="s">
        <v>138</v>
      </c>
      <c r="B71" s="41" t="s">
        <v>8</v>
      </c>
      <c r="C71" s="28" t="s">
        <v>252</v>
      </c>
      <c r="D71" s="42" t="s">
        <v>137</v>
      </c>
      <c r="E71" s="43">
        <v>181249</v>
      </c>
      <c r="F71" s="43">
        <v>262312</v>
      </c>
      <c r="G71" s="43">
        <v>149029</v>
      </c>
      <c r="H71" s="43">
        <v>0</v>
      </c>
      <c r="I71" s="43">
        <v>12595</v>
      </c>
      <c r="J71" s="16"/>
      <c r="K71" s="45">
        <v>161624</v>
      </c>
      <c r="L71" s="45">
        <v>35964</v>
      </c>
      <c r="M71" s="45"/>
      <c r="N71" s="45">
        <f>Tableau11[[#This Row],[MISSION
GLOBALE
2023-2024
Après
rehaussement]]+Tableau11[[#This Row],[ENTENTE
SPÉCIFIQUE 
2023-2024
Indexée
Récurrents
+
Non récur.]]+M71</f>
        <v>197588</v>
      </c>
    </row>
    <row r="72" spans="1:14" x14ac:dyDescent="0.25">
      <c r="A72" s="3" t="s">
        <v>136</v>
      </c>
      <c r="B72" s="41" t="s">
        <v>11</v>
      </c>
      <c r="C72" s="27" t="s">
        <v>252</v>
      </c>
      <c r="D72" s="42" t="s">
        <v>91</v>
      </c>
      <c r="E72" s="43">
        <v>446124</v>
      </c>
      <c r="F72" s="43">
        <v>1681050</v>
      </c>
      <c r="G72" s="43">
        <v>1231867</v>
      </c>
      <c r="H72" s="43">
        <v>16839</v>
      </c>
      <c r="I72" s="43">
        <v>13067</v>
      </c>
      <c r="J72" s="16"/>
      <c r="K72" s="45">
        <v>1261773</v>
      </c>
      <c r="L72" s="45">
        <v>0</v>
      </c>
      <c r="M72" s="45">
        <v>195728</v>
      </c>
      <c r="N72" s="45">
        <f>Tableau11[[#This Row],[MISSION
GLOBALE
2023-2024
Après
rehaussement]]+Tableau11[[#This Row],[ENTENTE
SPÉCIFIQUE 
2023-2024
Indexée
Récurrents
+
Non récur.]]+M72</f>
        <v>1457501</v>
      </c>
    </row>
    <row r="73" spans="1:14" x14ac:dyDescent="0.25">
      <c r="A73" s="3" t="s">
        <v>135</v>
      </c>
      <c r="B73" s="41" t="s">
        <v>11</v>
      </c>
      <c r="C73" s="28" t="s">
        <v>219</v>
      </c>
      <c r="D73" s="42" t="s">
        <v>3</v>
      </c>
      <c r="E73" s="43">
        <v>348021</v>
      </c>
      <c r="F73" s="43">
        <v>469003</v>
      </c>
      <c r="G73" s="43">
        <v>434506</v>
      </c>
      <c r="H73" s="43">
        <v>0</v>
      </c>
      <c r="I73" s="43">
        <v>4609</v>
      </c>
      <c r="J73" s="16"/>
      <c r="K73" s="45">
        <v>439115</v>
      </c>
      <c r="L73" s="45">
        <v>0</v>
      </c>
      <c r="M73" s="45"/>
      <c r="N73" s="45">
        <f>Tableau11[[#This Row],[MISSION
GLOBALE
2023-2024
Après
rehaussement]]+Tableau11[[#This Row],[ENTENTE
SPÉCIFIQUE 
2023-2024
Indexée
Récurrents
+
Non récur.]]+M73</f>
        <v>439115</v>
      </c>
    </row>
    <row r="74" spans="1:14" x14ac:dyDescent="0.25">
      <c r="A74" s="3" t="s">
        <v>134</v>
      </c>
      <c r="B74" s="41" t="s">
        <v>8</v>
      </c>
      <c r="C74" s="27" t="s">
        <v>254</v>
      </c>
      <c r="D74" s="42" t="s">
        <v>15</v>
      </c>
      <c r="E74" s="43">
        <v>25693</v>
      </c>
      <c r="F74" s="43">
        <v>78866</v>
      </c>
      <c r="G74" s="43">
        <v>29934</v>
      </c>
      <c r="H74" s="43">
        <v>0</v>
      </c>
      <c r="I74" s="43">
        <v>318</v>
      </c>
      <c r="J74" s="16"/>
      <c r="K74" s="45">
        <v>30252</v>
      </c>
      <c r="L74" s="45">
        <v>0</v>
      </c>
      <c r="M74" s="45"/>
      <c r="N74" s="45">
        <f>Tableau11[[#This Row],[MISSION
GLOBALE
2023-2024
Après
rehaussement]]+Tableau11[[#This Row],[ENTENTE
SPÉCIFIQUE 
2023-2024
Indexée
Récurrents
+
Non récur.]]+M74</f>
        <v>30252</v>
      </c>
    </row>
    <row r="75" spans="1:14" x14ac:dyDescent="0.25">
      <c r="A75" s="3" t="s">
        <v>133</v>
      </c>
      <c r="B75" s="41" t="s">
        <v>8</v>
      </c>
      <c r="C75" s="28" t="s">
        <v>219</v>
      </c>
      <c r="D75" s="42" t="s">
        <v>9</v>
      </c>
      <c r="E75" s="43">
        <v>166304</v>
      </c>
      <c r="F75" s="43">
        <v>175183</v>
      </c>
      <c r="G75" s="43">
        <v>136741</v>
      </c>
      <c r="H75" s="43">
        <v>0</v>
      </c>
      <c r="I75" s="43">
        <v>11556</v>
      </c>
      <c r="J75" s="16"/>
      <c r="K75" s="45">
        <v>148297</v>
      </c>
      <c r="L75" s="45">
        <v>0</v>
      </c>
      <c r="M75" s="45"/>
      <c r="N75" s="45">
        <f>Tableau11[[#This Row],[MISSION
GLOBALE
2023-2024
Après
rehaussement]]+Tableau11[[#This Row],[ENTENTE
SPÉCIFIQUE 
2023-2024
Indexée
Récurrents
+
Non récur.]]+M75</f>
        <v>148297</v>
      </c>
    </row>
    <row r="76" spans="1:14" x14ac:dyDescent="0.25">
      <c r="A76" s="3" t="s">
        <v>132</v>
      </c>
      <c r="B76" s="41" t="s">
        <v>5</v>
      </c>
      <c r="C76" s="27" t="s">
        <v>219</v>
      </c>
      <c r="D76" s="42" t="s">
        <v>3</v>
      </c>
      <c r="E76" s="43">
        <v>256367</v>
      </c>
      <c r="F76" s="43">
        <v>458045</v>
      </c>
      <c r="G76" s="43">
        <v>226401</v>
      </c>
      <c r="H76" s="43">
        <v>0</v>
      </c>
      <c r="I76" s="43">
        <v>2402</v>
      </c>
      <c r="J76" s="16"/>
      <c r="K76" s="45">
        <v>228803</v>
      </c>
      <c r="L76" s="45">
        <v>13000</v>
      </c>
      <c r="M76" s="45"/>
      <c r="N76" s="45">
        <f>Tableau11[[#This Row],[MISSION
GLOBALE
2023-2024
Après
rehaussement]]+Tableau11[[#This Row],[ENTENTE
SPÉCIFIQUE 
2023-2024
Indexée
Récurrents
+
Non récur.]]+M76</f>
        <v>241803</v>
      </c>
    </row>
    <row r="77" spans="1:14" x14ac:dyDescent="0.25">
      <c r="A77" s="3" t="s">
        <v>131</v>
      </c>
      <c r="B77" s="41" t="s">
        <v>11</v>
      </c>
      <c r="C77" s="28" t="s">
        <v>252</v>
      </c>
      <c r="D77" s="42" t="s">
        <v>52</v>
      </c>
      <c r="E77" s="43">
        <v>380722</v>
      </c>
      <c r="F77" s="43">
        <v>354105</v>
      </c>
      <c r="G77" s="43">
        <v>313042</v>
      </c>
      <c r="H77" s="43">
        <v>0</v>
      </c>
      <c r="I77" s="43">
        <v>3321</v>
      </c>
      <c r="J77" s="16"/>
      <c r="K77" s="45">
        <v>316363</v>
      </c>
      <c r="L77" s="45">
        <v>0</v>
      </c>
      <c r="M77" s="45"/>
      <c r="N77" s="45">
        <f>Tableau11[[#This Row],[MISSION
GLOBALE
2023-2024
Après
rehaussement]]+Tableau11[[#This Row],[ENTENTE
SPÉCIFIQUE 
2023-2024
Indexée
Récurrents
+
Non récur.]]+M77</f>
        <v>316363</v>
      </c>
    </row>
    <row r="78" spans="1:14" x14ac:dyDescent="0.25">
      <c r="A78" s="3" t="s">
        <v>130</v>
      </c>
      <c r="B78" s="41" t="s">
        <v>8</v>
      </c>
      <c r="C78" s="27" t="s">
        <v>252</v>
      </c>
      <c r="D78" s="42" t="s">
        <v>9</v>
      </c>
      <c r="E78" s="43">
        <v>173776</v>
      </c>
      <c r="F78" s="43">
        <v>162853</v>
      </c>
      <c r="G78" s="43">
        <v>142885</v>
      </c>
      <c r="H78" s="43">
        <v>0</v>
      </c>
      <c r="I78" s="43">
        <v>12075</v>
      </c>
      <c r="J78" s="16"/>
      <c r="K78" s="45">
        <v>154960</v>
      </c>
      <c r="L78" s="45">
        <v>43203</v>
      </c>
      <c r="M78" s="45">
        <v>6941</v>
      </c>
      <c r="N78" s="45">
        <f>Tableau11[[#This Row],[MISSION
GLOBALE
2023-2024
Après
rehaussement]]+Tableau11[[#This Row],[ENTENTE
SPÉCIFIQUE 
2023-2024
Indexée
Récurrents
+
Non récur.]]+M78</f>
        <v>205104</v>
      </c>
    </row>
    <row r="79" spans="1:14" x14ac:dyDescent="0.25">
      <c r="A79" s="3" t="s">
        <v>129</v>
      </c>
      <c r="B79" s="41" t="s">
        <v>11</v>
      </c>
      <c r="C79" s="28" t="s">
        <v>219</v>
      </c>
      <c r="D79" s="42" t="s">
        <v>91</v>
      </c>
      <c r="E79" s="43">
        <v>348021</v>
      </c>
      <c r="F79" s="43">
        <v>1812306</v>
      </c>
      <c r="G79" s="43">
        <v>1305242</v>
      </c>
      <c r="H79" s="43">
        <v>27752</v>
      </c>
      <c r="I79" s="43">
        <v>13845</v>
      </c>
      <c r="J79" s="16"/>
      <c r="K79" s="45">
        <v>1346839</v>
      </c>
      <c r="L79" s="45">
        <v>0</v>
      </c>
      <c r="M79" s="45">
        <f>-83806+252537</f>
        <v>168731</v>
      </c>
      <c r="N79" s="45">
        <f>Tableau11[[#This Row],[MISSION
GLOBALE
2023-2024
Après
rehaussement]]+Tableau11[[#This Row],[ENTENTE
SPÉCIFIQUE 
2023-2024
Indexée
Récurrents
+
Non récur.]]+M79</f>
        <v>1515570</v>
      </c>
    </row>
    <row r="80" spans="1:14" x14ac:dyDescent="0.25">
      <c r="A80" s="3" t="s">
        <v>128</v>
      </c>
      <c r="B80" s="41" t="s">
        <v>11</v>
      </c>
      <c r="C80" s="27" t="s">
        <v>252</v>
      </c>
      <c r="D80" s="42" t="s">
        <v>91</v>
      </c>
      <c r="E80" s="43">
        <v>446124</v>
      </c>
      <c r="F80" s="43">
        <v>1788596</v>
      </c>
      <c r="G80" s="43">
        <v>1493146</v>
      </c>
      <c r="H80" s="43">
        <v>28052</v>
      </c>
      <c r="I80" s="43">
        <v>15839</v>
      </c>
      <c r="J80" s="16"/>
      <c r="K80" s="45">
        <v>1537037</v>
      </c>
      <c r="L80" s="45">
        <v>0</v>
      </c>
      <c r="M80" s="45">
        <v>236223</v>
      </c>
      <c r="N80" s="45">
        <f>Tableau11[[#This Row],[MISSION
GLOBALE
2023-2024
Après
rehaussement]]+Tableau11[[#This Row],[ENTENTE
SPÉCIFIQUE 
2023-2024
Indexée
Récurrents
+
Non récur.]]+M80</f>
        <v>1773260</v>
      </c>
    </row>
    <row r="81" spans="1:14" x14ac:dyDescent="0.25">
      <c r="A81" s="3" t="s">
        <v>127</v>
      </c>
      <c r="B81" s="41" t="s">
        <v>5</v>
      </c>
      <c r="C81" s="28" t="s">
        <v>254</v>
      </c>
      <c r="D81" s="42" t="s">
        <v>126</v>
      </c>
      <c r="E81" s="43">
        <v>248521</v>
      </c>
      <c r="F81" s="43">
        <v>94801</v>
      </c>
      <c r="G81" s="43">
        <v>98309</v>
      </c>
      <c r="H81" s="43">
        <v>0</v>
      </c>
      <c r="I81" s="43">
        <v>1043</v>
      </c>
      <c r="J81" s="16"/>
      <c r="K81" s="45">
        <v>99352</v>
      </c>
      <c r="L81" s="45">
        <v>3681</v>
      </c>
      <c r="M81" s="45"/>
      <c r="N81" s="45">
        <f>Tableau11[[#This Row],[MISSION
GLOBALE
2023-2024
Après
rehaussement]]+Tableau11[[#This Row],[ENTENTE
SPÉCIFIQUE 
2023-2024
Indexée
Récurrents
+
Non récur.]]+M81</f>
        <v>103033</v>
      </c>
    </row>
    <row r="82" spans="1:14" x14ac:dyDescent="0.25">
      <c r="A82" s="3" t="s">
        <v>125</v>
      </c>
      <c r="B82" s="41" t="s">
        <v>5</v>
      </c>
      <c r="C82" s="27" t="s">
        <v>254</v>
      </c>
      <c r="D82" s="42" t="s">
        <v>6</v>
      </c>
      <c r="E82" s="43">
        <v>248521</v>
      </c>
      <c r="F82" s="43">
        <v>508083</v>
      </c>
      <c r="G82" s="43">
        <v>204342</v>
      </c>
      <c r="H82" s="43">
        <v>0</v>
      </c>
      <c r="I82" s="43">
        <v>17270</v>
      </c>
      <c r="J82" s="16"/>
      <c r="K82" s="45">
        <v>221612</v>
      </c>
      <c r="L82" s="45">
        <v>0</v>
      </c>
      <c r="M82" s="45"/>
      <c r="N82" s="45">
        <f>Tableau11[[#This Row],[MISSION
GLOBALE
2023-2024
Après
rehaussement]]+Tableau11[[#This Row],[ENTENTE
SPÉCIFIQUE 
2023-2024
Indexée
Récurrents
+
Non récur.]]+M82</f>
        <v>221612</v>
      </c>
    </row>
    <row r="83" spans="1:14" x14ac:dyDescent="0.25">
      <c r="A83" s="3" t="s">
        <v>124</v>
      </c>
      <c r="B83" s="41" t="s">
        <v>5</v>
      </c>
      <c r="C83" s="28" t="s">
        <v>219</v>
      </c>
      <c r="D83" s="42" t="s">
        <v>6</v>
      </c>
      <c r="E83" s="43">
        <v>256367</v>
      </c>
      <c r="F83" s="43">
        <v>732456</v>
      </c>
      <c r="G83" s="43">
        <v>210793</v>
      </c>
      <c r="H83" s="43">
        <v>0</v>
      </c>
      <c r="I83" s="43">
        <v>17566</v>
      </c>
      <c r="J83" s="16"/>
      <c r="K83" s="45">
        <v>228359</v>
      </c>
      <c r="L83" s="45">
        <v>0</v>
      </c>
      <c r="M83" s="45"/>
      <c r="N83" s="45">
        <f>Tableau11[[#This Row],[MISSION
GLOBALE
2023-2024
Après
rehaussement]]+Tableau11[[#This Row],[ENTENTE
SPÉCIFIQUE 
2023-2024
Indexée
Récurrents
+
Non récur.]]+M83</f>
        <v>228359</v>
      </c>
    </row>
    <row r="84" spans="1:14" x14ac:dyDescent="0.25">
      <c r="A84" s="3" t="s">
        <v>123</v>
      </c>
      <c r="B84" s="41" t="s">
        <v>5</v>
      </c>
      <c r="C84" s="27" t="s">
        <v>254</v>
      </c>
      <c r="D84" s="42" t="s">
        <v>6</v>
      </c>
      <c r="E84" s="43">
        <v>248521</v>
      </c>
      <c r="F84" s="43">
        <v>507002</v>
      </c>
      <c r="G84" s="43">
        <v>204342</v>
      </c>
      <c r="H84" s="43">
        <v>0</v>
      </c>
      <c r="I84" s="43">
        <v>17270</v>
      </c>
      <c r="J84" s="16"/>
      <c r="K84" s="45">
        <v>221612</v>
      </c>
      <c r="L84" s="45">
        <v>0</v>
      </c>
      <c r="M84" s="45"/>
      <c r="N84" s="45">
        <f>Tableau11[[#This Row],[MISSION
GLOBALE
2023-2024
Après
rehaussement]]+Tableau11[[#This Row],[ENTENTE
SPÉCIFIQUE 
2023-2024
Indexée
Récurrents
+
Non récur.]]+M84</f>
        <v>221612</v>
      </c>
    </row>
    <row r="85" spans="1:14" x14ac:dyDescent="0.25">
      <c r="A85" s="3" t="s">
        <v>122</v>
      </c>
      <c r="B85" s="41" t="s">
        <v>5</v>
      </c>
      <c r="C85" s="28" t="s">
        <v>254</v>
      </c>
      <c r="D85" s="42" t="s">
        <v>6</v>
      </c>
      <c r="E85" s="43">
        <v>248521</v>
      </c>
      <c r="F85" s="43">
        <v>463258</v>
      </c>
      <c r="G85" s="43">
        <v>204342</v>
      </c>
      <c r="H85" s="43">
        <v>0</v>
      </c>
      <c r="I85" s="43">
        <v>17270</v>
      </c>
      <c r="J85" s="16"/>
      <c r="K85" s="45">
        <v>221612</v>
      </c>
      <c r="L85" s="45">
        <v>0</v>
      </c>
      <c r="M85" s="45"/>
      <c r="N85" s="45">
        <f>Tableau11[[#This Row],[MISSION
GLOBALE
2023-2024
Après
rehaussement]]+Tableau11[[#This Row],[ENTENTE
SPÉCIFIQUE 
2023-2024
Indexée
Récurrents
+
Non récur.]]+M85</f>
        <v>221612</v>
      </c>
    </row>
    <row r="86" spans="1:14" x14ac:dyDescent="0.25">
      <c r="A86" s="3" t="s">
        <v>121</v>
      </c>
      <c r="B86" s="41" t="s">
        <v>5</v>
      </c>
      <c r="C86" s="27" t="s">
        <v>254</v>
      </c>
      <c r="D86" s="42" t="s">
        <v>6</v>
      </c>
      <c r="E86" s="43">
        <v>248521</v>
      </c>
      <c r="F86" s="43">
        <v>433040</v>
      </c>
      <c r="G86" s="43">
        <v>204342</v>
      </c>
      <c r="H86" s="43">
        <v>0</v>
      </c>
      <c r="I86" s="43">
        <v>17270</v>
      </c>
      <c r="J86" s="16"/>
      <c r="K86" s="45">
        <v>221612</v>
      </c>
      <c r="L86" s="45">
        <v>0</v>
      </c>
      <c r="M86" s="45"/>
      <c r="N86" s="45">
        <f>Tableau11[[#This Row],[MISSION
GLOBALE
2023-2024
Après
rehaussement]]+Tableau11[[#This Row],[ENTENTE
SPÉCIFIQUE 
2023-2024
Indexée
Récurrents
+
Non récur.]]+M86</f>
        <v>221612</v>
      </c>
    </row>
    <row r="87" spans="1:14" x14ac:dyDescent="0.25">
      <c r="A87" s="3" t="s">
        <v>120</v>
      </c>
      <c r="B87" s="41" t="s">
        <v>5</v>
      </c>
      <c r="C87" s="28" t="s">
        <v>254</v>
      </c>
      <c r="D87" s="42" t="s">
        <v>6</v>
      </c>
      <c r="E87" s="43">
        <v>248521</v>
      </c>
      <c r="F87" s="43">
        <v>527046</v>
      </c>
      <c r="G87" s="43">
        <v>204342</v>
      </c>
      <c r="H87" s="43">
        <v>0</v>
      </c>
      <c r="I87" s="43">
        <v>17270</v>
      </c>
      <c r="J87" s="16"/>
      <c r="K87" s="45">
        <v>221612</v>
      </c>
      <c r="L87" s="45">
        <v>32902</v>
      </c>
      <c r="M87" s="45"/>
      <c r="N87" s="45">
        <f>Tableau11[[#This Row],[MISSION
GLOBALE
2023-2024
Après
rehaussement]]+Tableau11[[#This Row],[ENTENTE
SPÉCIFIQUE 
2023-2024
Indexée
Récurrents
+
Non récur.]]+M87</f>
        <v>254514</v>
      </c>
    </row>
    <row r="88" spans="1:14" x14ac:dyDescent="0.25">
      <c r="A88" s="3" t="s">
        <v>119</v>
      </c>
      <c r="B88" s="41" t="s">
        <v>5</v>
      </c>
      <c r="C88" s="27" t="s">
        <v>254</v>
      </c>
      <c r="D88" s="42" t="s">
        <v>6</v>
      </c>
      <c r="E88" s="43">
        <v>248521</v>
      </c>
      <c r="F88" s="43">
        <v>86042</v>
      </c>
      <c r="G88" s="43">
        <v>63301</v>
      </c>
      <c r="H88" s="43">
        <v>0</v>
      </c>
      <c r="I88" s="43">
        <v>25000</v>
      </c>
      <c r="J88" s="16"/>
      <c r="K88" s="45">
        <v>88301</v>
      </c>
      <c r="L88" s="45">
        <v>0</v>
      </c>
      <c r="M88" s="45"/>
      <c r="N88" s="45">
        <f>Tableau11[[#This Row],[MISSION
GLOBALE
2023-2024
Après
rehaussement]]+Tableau11[[#This Row],[ENTENTE
SPÉCIFIQUE 
2023-2024
Indexée
Récurrents
+
Non récur.]]+M88</f>
        <v>88301</v>
      </c>
    </row>
    <row r="89" spans="1:14" x14ac:dyDescent="0.25">
      <c r="A89" s="3" t="s">
        <v>118</v>
      </c>
      <c r="B89" s="41" t="s">
        <v>5</v>
      </c>
      <c r="C89" s="28" t="s">
        <v>254</v>
      </c>
      <c r="D89" s="42" t="s">
        <v>6</v>
      </c>
      <c r="E89" s="43">
        <v>248521</v>
      </c>
      <c r="F89" s="43">
        <v>547822</v>
      </c>
      <c r="G89" s="43">
        <v>204342</v>
      </c>
      <c r="H89" s="43">
        <v>0</v>
      </c>
      <c r="I89" s="43">
        <v>17270</v>
      </c>
      <c r="J89" s="16"/>
      <c r="K89" s="45">
        <v>221612</v>
      </c>
      <c r="L89" s="45">
        <v>0</v>
      </c>
      <c r="M89" s="45"/>
      <c r="N89" s="45">
        <f>Tableau11[[#This Row],[MISSION
GLOBALE
2023-2024
Après
rehaussement]]+Tableau11[[#This Row],[ENTENTE
SPÉCIFIQUE 
2023-2024
Indexée
Récurrents
+
Non récur.]]+M89</f>
        <v>221612</v>
      </c>
    </row>
    <row r="90" spans="1:14" x14ac:dyDescent="0.25">
      <c r="A90" s="3" t="s">
        <v>117</v>
      </c>
      <c r="B90" s="41" t="s">
        <v>11</v>
      </c>
      <c r="C90" s="27" t="s">
        <v>252</v>
      </c>
      <c r="D90" s="42" t="s">
        <v>42</v>
      </c>
      <c r="E90" s="43">
        <v>413423</v>
      </c>
      <c r="F90" s="43">
        <v>565407</v>
      </c>
      <c r="G90" s="43">
        <v>339930</v>
      </c>
      <c r="H90" s="43">
        <v>0</v>
      </c>
      <c r="I90" s="43">
        <v>28729</v>
      </c>
      <c r="J90" s="16"/>
      <c r="K90" s="45">
        <v>368659</v>
      </c>
      <c r="L90" s="45">
        <v>147680</v>
      </c>
      <c r="M90" s="45"/>
      <c r="N90" s="45">
        <f>Tableau11[[#This Row],[MISSION
GLOBALE
2023-2024
Après
rehaussement]]+Tableau11[[#This Row],[ENTENTE
SPÉCIFIQUE 
2023-2024
Indexée
Récurrents
+
Non récur.]]+M90</f>
        <v>516339</v>
      </c>
    </row>
    <row r="91" spans="1:14" x14ac:dyDescent="0.25">
      <c r="A91" s="3" t="s">
        <v>116</v>
      </c>
      <c r="B91" s="41" t="s">
        <v>5</v>
      </c>
      <c r="C91" s="28" t="s">
        <v>219</v>
      </c>
      <c r="D91" s="42" t="s">
        <v>3</v>
      </c>
      <c r="E91" s="43">
        <v>256367</v>
      </c>
      <c r="F91" s="43">
        <v>449692</v>
      </c>
      <c r="G91" s="43">
        <v>350187</v>
      </c>
      <c r="H91" s="43">
        <v>0</v>
      </c>
      <c r="I91" s="43">
        <v>3715</v>
      </c>
      <c r="J91" s="16"/>
      <c r="K91" s="45">
        <v>353902</v>
      </c>
      <c r="L91" s="45">
        <v>86016</v>
      </c>
      <c r="M91" s="45"/>
      <c r="N91" s="45">
        <f>Tableau11[[#This Row],[MISSION
GLOBALE
2023-2024
Après
rehaussement]]+Tableau11[[#This Row],[ENTENTE
SPÉCIFIQUE 
2023-2024
Indexée
Récurrents
+
Non récur.]]+M91</f>
        <v>439918</v>
      </c>
    </row>
    <row r="92" spans="1:14" x14ac:dyDescent="0.25">
      <c r="A92" s="3" t="s">
        <v>115</v>
      </c>
      <c r="B92" s="41" t="s">
        <v>8</v>
      </c>
      <c r="C92" s="27" t="s">
        <v>254</v>
      </c>
      <c r="D92" s="42" t="s">
        <v>15</v>
      </c>
      <c r="E92" s="43">
        <v>25693</v>
      </c>
      <c r="F92" s="43">
        <v>20712</v>
      </c>
      <c r="G92" s="43">
        <v>17178</v>
      </c>
      <c r="H92" s="43">
        <v>0</v>
      </c>
      <c r="I92" s="43">
        <v>182</v>
      </c>
      <c r="J92" s="16"/>
      <c r="K92" s="45">
        <v>17360</v>
      </c>
      <c r="L92" s="45">
        <v>0</v>
      </c>
      <c r="M92" s="45"/>
      <c r="N92" s="45">
        <f>Tableau11[[#This Row],[MISSION
GLOBALE
2023-2024
Après
rehaussement]]+Tableau11[[#This Row],[ENTENTE
SPÉCIFIQUE 
2023-2024
Indexée
Récurrents
+
Non récur.]]+M92</f>
        <v>17360</v>
      </c>
    </row>
    <row r="93" spans="1:14" x14ac:dyDescent="0.25">
      <c r="A93" s="3" t="s">
        <v>114</v>
      </c>
      <c r="B93" s="41" t="s">
        <v>5</v>
      </c>
      <c r="C93" s="28" t="s">
        <v>219</v>
      </c>
      <c r="D93" s="42" t="s">
        <v>3</v>
      </c>
      <c r="E93" s="43">
        <v>256367</v>
      </c>
      <c r="F93" s="43">
        <v>298510</v>
      </c>
      <c r="G93" s="43">
        <v>226595</v>
      </c>
      <c r="H93" s="43">
        <v>0</v>
      </c>
      <c r="I93" s="43">
        <v>2404</v>
      </c>
      <c r="J93" s="16"/>
      <c r="K93" s="45">
        <v>228999</v>
      </c>
      <c r="L93" s="45">
        <v>36577</v>
      </c>
      <c r="M93" s="45"/>
      <c r="N93" s="45">
        <f>Tableau11[[#This Row],[MISSION
GLOBALE
2023-2024
Après
rehaussement]]+Tableau11[[#This Row],[ENTENTE
SPÉCIFIQUE 
2023-2024
Indexée
Récurrents
+
Non récur.]]+M93</f>
        <v>265576</v>
      </c>
    </row>
    <row r="94" spans="1:14" x14ac:dyDescent="0.25">
      <c r="A94" s="3" t="s">
        <v>113</v>
      </c>
      <c r="B94" s="41" t="s">
        <v>5</v>
      </c>
      <c r="C94" s="27" t="s">
        <v>254</v>
      </c>
      <c r="D94" s="42" t="s">
        <v>6</v>
      </c>
      <c r="E94" s="43">
        <v>248521</v>
      </c>
      <c r="F94" s="43">
        <v>383137</v>
      </c>
      <c r="G94" s="43">
        <v>204342</v>
      </c>
      <c r="H94" s="43">
        <v>0</v>
      </c>
      <c r="I94" s="43">
        <v>17270</v>
      </c>
      <c r="J94" s="16"/>
      <c r="K94" s="45">
        <v>221612</v>
      </c>
      <c r="L94" s="45">
        <v>0</v>
      </c>
      <c r="M94" s="45"/>
      <c r="N94" s="45">
        <f>Tableau11[[#This Row],[MISSION
GLOBALE
2023-2024
Après
rehaussement]]+Tableau11[[#This Row],[ENTENTE
SPÉCIFIQUE 
2023-2024
Indexée
Récurrents
+
Non récur.]]+M94</f>
        <v>221612</v>
      </c>
    </row>
    <row r="95" spans="1:14" x14ac:dyDescent="0.25">
      <c r="A95" s="3" t="s">
        <v>112</v>
      </c>
      <c r="B95" s="41" t="s">
        <v>5</v>
      </c>
      <c r="C95" s="28" t="s">
        <v>255</v>
      </c>
      <c r="D95" s="42" t="s">
        <v>15</v>
      </c>
      <c r="E95" s="43">
        <v>327001</v>
      </c>
      <c r="F95" s="43">
        <v>815775</v>
      </c>
      <c r="G95" s="43">
        <v>403388</v>
      </c>
      <c r="H95" s="43">
        <v>0</v>
      </c>
      <c r="I95" s="43">
        <v>4279</v>
      </c>
      <c r="J95" s="16"/>
      <c r="K95" s="45">
        <v>407667</v>
      </c>
      <c r="L95" s="45">
        <v>0</v>
      </c>
      <c r="M95" s="45"/>
      <c r="N95" s="45">
        <f>Tableau11[[#This Row],[MISSION
GLOBALE
2023-2024
Après
rehaussement]]+Tableau11[[#This Row],[ENTENTE
SPÉCIFIQUE 
2023-2024
Indexée
Récurrents
+
Non récur.]]+M95</f>
        <v>407667</v>
      </c>
    </row>
    <row r="96" spans="1:14" x14ac:dyDescent="0.25">
      <c r="A96" s="3" t="s">
        <v>111</v>
      </c>
      <c r="B96" s="41" t="s">
        <v>5</v>
      </c>
      <c r="C96" s="27" t="s">
        <v>255</v>
      </c>
      <c r="D96" s="42" t="s">
        <v>42</v>
      </c>
      <c r="E96" s="43">
        <v>327001</v>
      </c>
      <c r="F96" s="43">
        <v>193966</v>
      </c>
      <c r="G96" s="43">
        <v>170033</v>
      </c>
      <c r="H96" s="43">
        <v>0</v>
      </c>
      <c r="I96" s="43">
        <v>30000</v>
      </c>
      <c r="J96" s="16"/>
      <c r="K96" s="45">
        <v>200033</v>
      </c>
      <c r="L96" s="45">
        <v>0</v>
      </c>
      <c r="M96" s="45"/>
      <c r="N96" s="45">
        <f>Tableau11[[#This Row],[MISSION
GLOBALE
2023-2024
Après
rehaussement]]+Tableau11[[#This Row],[ENTENTE
SPÉCIFIQUE 
2023-2024
Indexée
Récurrents
+
Non récur.]]+M96</f>
        <v>200033</v>
      </c>
    </row>
    <row r="97" spans="1:14" x14ac:dyDescent="0.25">
      <c r="A97" s="3" t="s">
        <v>110</v>
      </c>
      <c r="B97" s="27" t="s">
        <v>8</v>
      </c>
      <c r="C97" s="28" t="s">
        <v>254</v>
      </c>
      <c r="D97" s="42" t="s">
        <v>15</v>
      </c>
      <c r="E97" s="43">
        <v>25693</v>
      </c>
      <c r="F97" s="43">
        <v>16525</v>
      </c>
      <c r="G97" s="43">
        <v>17136</v>
      </c>
      <c r="H97" s="43">
        <v>0</v>
      </c>
      <c r="I97" s="43">
        <v>182</v>
      </c>
      <c r="J97" s="16"/>
      <c r="K97" s="45">
        <v>17318</v>
      </c>
      <c r="L97" s="45">
        <v>0</v>
      </c>
      <c r="M97" s="45"/>
      <c r="N97" s="45">
        <f>Tableau11[[#This Row],[MISSION
GLOBALE
2023-2024
Après
rehaussement]]+Tableau11[[#This Row],[ENTENTE
SPÉCIFIQUE 
2023-2024
Indexée
Récurrents
+
Non récur.]]+M97</f>
        <v>17318</v>
      </c>
    </row>
    <row r="98" spans="1:14" x14ac:dyDescent="0.25">
      <c r="A98" s="3" t="s">
        <v>109</v>
      </c>
      <c r="B98" s="41" t="s">
        <v>11</v>
      </c>
      <c r="C98" s="27" t="s">
        <v>255</v>
      </c>
      <c r="D98" s="42" t="s">
        <v>108</v>
      </c>
      <c r="E98" s="43">
        <v>642321</v>
      </c>
      <c r="F98" s="43">
        <v>1479145</v>
      </c>
      <c r="G98" s="43">
        <v>662011</v>
      </c>
      <c r="H98" s="43">
        <v>0</v>
      </c>
      <c r="I98" s="43">
        <v>7022</v>
      </c>
      <c r="J98" s="16"/>
      <c r="K98" s="45">
        <v>669033</v>
      </c>
      <c r="L98" s="45">
        <v>110644</v>
      </c>
      <c r="M98" s="45"/>
      <c r="N98" s="45">
        <f>Tableau11[[#This Row],[MISSION
GLOBALE
2023-2024
Après
rehaussement]]+Tableau11[[#This Row],[ENTENTE
SPÉCIFIQUE 
2023-2024
Indexée
Récurrents
+
Non récur.]]+M98</f>
        <v>779677</v>
      </c>
    </row>
    <row r="99" spans="1:14" x14ac:dyDescent="0.25">
      <c r="A99" s="3" t="s">
        <v>107</v>
      </c>
      <c r="B99" s="41" t="s">
        <v>243</v>
      </c>
      <c r="C99" s="28" t="s">
        <v>255</v>
      </c>
      <c r="D99" s="42" t="s">
        <v>3</v>
      </c>
      <c r="E99" s="43">
        <v>233572</v>
      </c>
      <c r="F99" s="43">
        <v>486382</v>
      </c>
      <c r="G99" s="43">
        <v>230696</v>
      </c>
      <c r="H99" s="43">
        <v>0</v>
      </c>
      <c r="I99" s="43">
        <v>2447</v>
      </c>
      <c r="J99" s="16"/>
      <c r="K99" s="45">
        <v>233143</v>
      </c>
      <c r="L99" s="45">
        <v>0</v>
      </c>
      <c r="M99" s="45"/>
      <c r="N99" s="45">
        <f>Tableau11[[#This Row],[MISSION
GLOBALE
2023-2024
Après
rehaussement]]+Tableau11[[#This Row],[ENTENTE
SPÉCIFIQUE 
2023-2024
Indexée
Récurrents
+
Non récur.]]+M99</f>
        <v>233143</v>
      </c>
    </row>
    <row r="100" spans="1:14" x14ac:dyDescent="0.25">
      <c r="A100" s="3" t="s">
        <v>106</v>
      </c>
      <c r="B100" s="41" t="s">
        <v>5</v>
      </c>
      <c r="C100" s="27" t="s">
        <v>219</v>
      </c>
      <c r="D100" s="42" t="s">
        <v>75</v>
      </c>
      <c r="E100" s="43">
        <v>256367</v>
      </c>
      <c r="F100" s="43">
        <v>527063</v>
      </c>
      <c r="G100" s="43">
        <v>227168</v>
      </c>
      <c r="H100" s="43">
        <v>0</v>
      </c>
      <c r="I100" s="43">
        <v>2410</v>
      </c>
      <c r="J100" s="16"/>
      <c r="K100" s="45">
        <v>229578</v>
      </c>
      <c r="L100" s="45">
        <v>0</v>
      </c>
      <c r="M100" s="45"/>
      <c r="N100" s="45">
        <f>Tableau11[[#This Row],[MISSION
GLOBALE
2023-2024
Après
rehaussement]]+Tableau11[[#This Row],[ENTENTE
SPÉCIFIQUE 
2023-2024
Indexée
Récurrents
+
Non récur.]]+M100</f>
        <v>229578</v>
      </c>
    </row>
    <row r="101" spans="1:14" x14ac:dyDescent="0.25">
      <c r="A101" s="3" t="s">
        <v>105</v>
      </c>
      <c r="B101" s="41" t="s">
        <v>5</v>
      </c>
      <c r="C101" s="28" t="s">
        <v>252</v>
      </c>
      <c r="D101" s="42" t="s">
        <v>3</v>
      </c>
      <c r="E101" s="43">
        <v>264216</v>
      </c>
      <c r="F101" s="43">
        <v>310005</v>
      </c>
      <c r="G101" s="43">
        <v>226382</v>
      </c>
      <c r="H101" s="43">
        <v>0</v>
      </c>
      <c r="I101" s="43">
        <v>9226</v>
      </c>
      <c r="J101" s="16"/>
      <c r="K101" s="45">
        <v>235608</v>
      </c>
      <c r="L101" s="45">
        <v>12700</v>
      </c>
      <c r="M101" s="45"/>
      <c r="N101" s="45">
        <f>Tableau11[[#This Row],[MISSION
GLOBALE
2023-2024
Après
rehaussement]]+Tableau11[[#This Row],[ENTENTE
SPÉCIFIQUE 
2023-2024
Indexée
Récurrents
+
Non récur.]]+M101</f>
        <v>248308</v>
      </c>
    </row>
    <row r="102" spans="1:14" x14ac:dyDescent="0.25">
      <c r="A102" s="3" t="s">
        <v>104</v>
      </c>
      <c r="B102" s="41" t="s">
        <v>11</v>
      </c>
      <c r="C102" s="28" t="s">
        <v>252</v>
      </c>
      <c r="D102" s="42" t="s">
        <v>42</v>
      </c>
      <c r="E102" s="43">
        <v>380722</v>
      </c>
      <c r="F102" s="43">
        <v>411873</v>
      </c>
      <c r="G102" s="43">
        <v>313042</v>
      </c>
      <c r="H102" s="43">
        <v>0</v>
      </c>
      <c r="I102" s="43">
        <v>26457</v>
      </c>
      <c r="J102" s="16"/>
      <c r="K102" s="45">
        <v>339499</v>
      </c>
      <c r="L102" s="45">
        <v>321061</v>
      </c>
      <c r="M102" s="45"/>
      <c r="N102" s="45">
        <f>Tableau11[[#This Row],[MISSION
GLOBALE
2023-2024
Après
rehaussement]]+Tableau11[[#This Row],[ENTENTE
SPÉCIFIQUE 
2023-2024
Indexée
Récurrents
+
Non récur.]]+M102</f>
        <v>660560</v>
      </c>
    </row>
    <row r="103" spans="1:14" x14ac:dyDescent="0.25">
      <c r="A103" s="3" t="s">
        <v>103</v>
      </c>
      <c r="B103" s="41" t="s">
        <v>11</v>
      </c>
      <c r="C103" s="27" t="s">
        <v>255</v>
      </c>
      <c r="D103" s="42" t="s">
        <v>102</v>
      </c>
      <c r="E103" s="43">
        <v>642321</v>
      </c>
      <c r="F103" s="43">
        <v>1117626</v>
      </c>
      <c r="G103" s="43">
        <v>675240</v>
      </c>
      <c r="H103" s="43">
        <v>0</v>
      </c>
      <c r="I103" s="43">
        <v>7163</v>
      </c>
      <c r="J103" s="16"/>
      <c r="K103" s="45">
        <v>682403</v>
      </c>
      <c r="L103" s="45">
        <v>19572</v>
      </c>
      <c r="M103" s="45"/>
      <c r="N103" s="45">
        <f>Tableau11[[#This Row],[MISSION
GLOBALE
2023-2024
Après
rehaussement]]+Tableau11[[#This Row],[ENTENTE
SPÉCIFIQUE 
2023-2024
Indexée
Récurrents
+
Non récur.]]+M103</f>
        <v>701975</v>
      </c>
    </row>
    <row r="104" spans="1:14" x14ac:dyDescent="0.25">
      <c r="A104" s="3" t="s">
        <v>101</v>
      </c>
      <c r="B104" s="41" t="s">
        <v>5</v>
      </c>
      <c r="C104" s="28" t="s">
        <v>219</v>
      </c>
      <c r="D104" s="42" t="s">
        <v>42</v>
      </c>
      <c r="E104" s="43">
        <v>256367</v>
      </c>
      <c r="F104" s="43">
        <v>218482</v>
      </c>
      <c r="G104" s="43">
        <v>197509</v>
      </c>
      <c r="H104" s="43">
        <v>0</v>
      </c>
      <c r="I104" s="43">
        <v>28020</v>
      </c>
      <c r="J104" s="16"/>
      <c r="K104" s="45">
        <v>225529</v>
      </c>
      <c r="L104" s="45">
        <v>11278</v>
      </c>
      <c r="M104" s="45"/>
      <c r="N104" s="45">
        <f>Tableau11[[#This Row],[MISSION
GLOBALE
2023-2024
Après
rehaussement]]+Tableau11[[#This Row],[ENTENTE
SPÉCIFIQUE 
2023-2024
Indexée
Récurrents
+
Non récur.]]+M104</f>
        <v>236807</v>
      </c>
    </row>
    <row r="105" spans="1:14" x14ac:dyDescent="0.25">
      <c r="A105" s="3" t="s">
        <v>100</v>
      </c>
      <c r="B105" s="27" t="s">
        <v>253</v>
      </c>
      <c r="C105" s="28" t="s">
        <v>255</v>
      </c>
      <c r="D105" s="42" t="s">
        <v>13</v>
      </c>
      <c r="E105" s="43">
        <v>0</v>
      </c>
      <c r="F105" s="43">
        <v>0</v>
      </c>
      <c r="G105" s="43">
        <v>0</v>
      </c>
      <c r="H105" s="43">
        <v>0</v>
      </c>
      <c r="I105" s="43">
        <v>0</v>
      </c>
      <c r="J105" s="16"/>
      <c r="K105" s="45">
        <v>0</v>
      </c>
      <c r="L105" s="45">
        <v>95764</v>
      </c>
      <c r="M105" s="45"/>
      <c r="N105" s="45">
        <f>Tableau11[[#This Row],[MISSION
GLOBALE
2023-2024
Après
rehaussement]]+Tableau11[[#This Row],[ENTENTE
SPÉCIFIQUE 
2023-2024
Indexée
Récurrents
+
Non récur.]]+M105</f>
        <v>95764</v>
      </c>
    </row>
    <row r="106" spans="1:14" x14ac:dyDescent="0.25">
      <c r="A106" s="3" t="s">
        <v>99</v>
      </c>
      <c r="B106" s="27" t="s">
        <v>253</v>
      </c>
      <c r="C106" s="28" t="s">
        <v>253</v>
      </c>
      <c r="D106" s="42" t="s">
        <v>42</v>
      </c>
      <c r="E106" s="43">
        <v>0</v>
      </c>
      <c r="F106" s="43">
        <v>0</v>
      </c>
      <c r="G106" s="43">
        <v>0</v>
      </c>
      <c r="H106" s="43">
        <v>0</v>
      </c>
      <c r="I106" s="43">
        <v>0</v>
      </c>
      <c r="J106" s="16"/>
      <c r="K106" s="45">
        <v>0</v>
      </c>
      <c r="L106" s="45">
        <v>28650</v>
      </c>
      <c r="M106" s="45"/>
      <c r="N106" s="45">
        <f>Tableau11[[#This Row],[MISSION
GLOBALE
2023-2024
Après
rehaussement]]+Tableau11[[#This Row],[ENTENTE
SPÉCIFIQUE 
2023-2024
Indexée
Récurrents
+
Non récur.]]+M106</f>
        <v>28650</v>
      </c>
    </row>
    <row r="107" spans="1:14" x14ac:dyDescent="0.25">
      <c r="A107" s="3" t="s">
        <v>98</v>
      </c>
      <c r="B107" s="41" t="s">
        <v>5</v>
      </c>
      <c r="C107" s="27" t="s">
        <v>219</v>
      </c>
      <c r="D107" s="42" t="s">
        <v>29</v>
      </c>
      <c r="E107" s="43">
        <v>256367</v>
      </c>
      <c r="F107" s="43">
        <v>247220</v>
      </c>
      <c r="G107" s="43">
        <v>210793</v>
      </c>
      <c r="H107" s="43">
        <v>0</v>
      </c>
      <c r="I107" s="43">
        <v>17566</v>
      </c>
      <c r="J107" s="16"/>
      <c r="K107" s="45">
        <v>228359</v>
      </c>
      <c r="L107" s="45">
        <v>0</v>
      </c>
      <c r="M107" s="45"/>
      <c r="N107" s="45">
        <f>Tableau11[[#This Row],[MISSION
GLOBALE
2023-2024
Après
rehaussement]]+Tableau11[[#This Row],[ENTENTE
SPÉCIFIQUE 
2023-2024
Indexée
Récurrents
+
Non récur.]]+M107</f>
        <v>228359</v>
      </c>
    </row>
    <row r="108" spans="1:14" x14ac:dyDescent="0.25">
      <c r="A108" s="3" t="s">
        <v>97</v>
      </c>
      <c r="B108" s="41" t="s">
        <v>5</v>
      </c>
      <c r="C108" s="27" t="s">
        <v>252</v>
      </c>
      <c r="D108" s="42" t="s">
        <v>29</v>
      </c>
      <c r="E108" s="43">
        <v>279914</v>
      </c>
      <c r="F108" s="43">
        <v>293833</v>
      </c>
      <c r="G108" s="43">
        <v>230155</v>
      </c>
      <c r="H108" s="43">
        <v>0</v>
      </c>
      <c r="I108" s="43">
        <v>19451</v>
      </c>
      <c r="J108" s="16"/>
      <c r="K108" s="45">
        <v>249606</v>
      </c>
      <c r="L108" s="45">
        <v>0</v>
      </c>
      <c r="M108" s="45"/>
      <c r="N108" s="45">
        <f>Tableau11[[#This Row],[MISSION
GLOBALE
2023-2024
Après
rehaussement]]+Tableau11[[#This Row],[ENTENTE
SPÉCIFIQUE 
2023-2024
Indexée
Récurrents
+
Non récur.]]+M108</f>
        <v>249606</v>
      </c>
    </row>
    <row r="109" spans="1:14" x14ac:dyDescent="0.25">
      <c r="A109" s="3" t="s">
        <v>96</v>
      </c>
      <c r="B109" s="41" t="s">
        <v>8</v>
      </c>
      <c r="C109" s="27" t="s">
        <v>254</v>
      </c>
      <c r="D109" s="42" t="s">
        <v>15</v>
      </c>
      <c r="E109" s="43">
        <v>25693</v>
      </c>
      <c r="F109" s="43">
        <v>18773</v>
      </c>
      <c r="G109" s="43">
        <v>19468</v>
      </c>
      <c r="H109" s="43">
        <v>0</v>
      </c>
      <c r="I109" s="43">
        <v>207</v>
      </c>
      <c r="J109" s="16"/>
      <c r="K109" s="45">
        <v>19675</v>
      </c>
      <c r="L109" s="45">
        <v>0</v>
      </c>
      <c r="M109" s="45"/>
      <c r="N109" s="45">
        <f>Tableau11[[#This Row],[MISSION
GLOBALE
2023-2024
Après
rehaussement]]+Tableau11[[#This Row],[ENTENTE
SPÉCIFIQUE 
2023-2024
Indexée
Récurrents
+
Non récur.]]+M109</f>
        <v>19675</v>
      </c>
    </row>
    <row r="110" spans="1:14" x14ac:dyDescent="0.25">
      <c r="A110" s="3" t="s">
        <v>95</v>
      </c>
      <c r="B110" s="41" t="s">
        <v>8</v>
      </c>
      <c r="C110" s="28" t="s">
        <v>254</v>
      </c>
      <c r="D110" s="42" t="s">
        <v>9</v>
      </c>
      <c r="E110" s="43">
        <v>25693</v>
      </c>
      <c r="F110" s="43">
        <v>33911</v>
      </c>
      <c r="G110" s="43">
        <v>19611</v>
      </c>
      <c r="H110" s="43">
        <v>0</v>
      </c>
      <c r="I110" s="43">
        <v>3300</v>
      </c>
      <c r="J110" s="16"/>
      <c r="K110" s="45">
        <v>22911</v>
      </c>
      <c r="L110" s="45">
        <v>0</v>
      </c>
      <c r="M110" s="45"/>
      <c r="N110" s="45">
        <f>Tableau11[[#This Row],[MISSION
GLOBALE
2023-2024
Après
rehaussement]]+Tableau11[[#This Row],[ENTENTE
SPÉCIFIQUE 
2023-2024
Indexée
Récurrents
+
Non récur.]]+M110</f>
        <v>22911</v>
      </c>
    </row>
    <row r="111" spans="1:14" x14ac:dyDescent="0.25">
      <c r="A111" s="3" t="s">
        <v>94</v>
      </c>
      <c r="B111" s="41" t="s">
        <v>5</v>
      </c>
      <c r="C111" s="27" t="s">
        <v>252</v>
      </c>
      <c r="D111" s="42" t="s">
        <v>3</v>
      </c>
      <c r="E111" s="43">
        <v>279914</v>
      </c>
      <c r="F111" s="43">
        <v>434689</v>
      </c>
      <c r="G111" s="43">
        <v>330027</v>
      </c>
      <c r="H111" s="43">
        <v>0</v>
      </c>
      <c r="I111" s="43">
        <v>3501</v>
      </c>
      <c r="J111" s="16"/>
      <c r="K111" s="45">
        <v>333528</v>
      </c>
      <c r="L111" s="45">
        <v>25480</v>
      </c>
      <c r="M111" s="45"/>
      <c r="N111" s="45">
        <f>Tableau11[[#This Row],[MISSION
GLOBALE
2023-2024
Après
rehaussement]]+Tableau11[[#This Row],[ENTENTE
SPÉCIFIQUE 
2023-2024
Indexée
Récurrents
+
Non récur.]]+M111</f>
        <v>359008</v>
      </c>
    </row>
    <row r="112" spans="1:14" x14ac:dyDescent="0.25">
      <c r="A112" s="3" t="s">
        <v>93</v>
      </c>
      <c r="B112" s="41" t="s">
        <v>5</v>
      </c>
      <c r="C112" s="28" t="s">
        <v>252</v>
      </c>
      <c r="D112" s="42" t="s">
        <v>9</v>
      </c>
      <c r="E112" s="43">
        <v>264216</v>
      </c>
      <c r="F112" s="43">
        <v>441445</v>
      </c>
      <c r="G112" s="43">
        <v>217247</v>
      </c>
      <c r="H112" s="43">
        <v>0</v>
      </c>
      <c r="I112" s="43">
        <v>18361</v>
      </c>
      <c r="J112" s="16"/>
      <c r="K112" s="45">
        <v>235608</v>
      </c>
      <c r="L112" s="45">
        <v>0</v>
      </c>
      <c r="M112" s="45">
        <v>46198</v>
      </c>
      <c r="N112" s="45">
        <f>Tableau11[[#This Row],[MISSION
GLOBALE
2023-2024
Après
rehaussement]]+Tableau11[[#This Row],[ENTENTE
SPÉCIFIQUE 
2023-2024
Indexée
Récurrents
+
Non récur.]]+M112</f>
        <v>281806</v>
      </c>
    </row>
    <row r="113" spans="1:14" x14ac:dyDescent="0.25">
      <c r="A113" s="3" t="s">
        <v>92</v>
      </c>
      <c r="B113" s="41" t="s">
        <v>11</v>
      </c>
      <c r="C113" s="27" t="s">
        <v>252</v>
      </c>
      <c r="D113" s="42" t="s">
        <v>91</v>
      </c>
      <c r="E113" s="43">
        <v>380722</v>
      </c>
      <c r="F113" s="43">
        <v>1407949</v>
      </c>
      <c r="G113" s="43">
        <v>1177356</v>
      </c>
      <c r="H113" s="43">
        <v>8707</v>
      </c>
      <c r="I113" s="43">
        <v>12489</v>
      </c>
      <c r="J113" s="16"/>
      <c r="K113" s="45">
        <v>1198552</v>
      </c>
      <c r="L113" s="45">
        <v>0</v>
      </c>
      <c r="M113" s="45"/>
      <c r="N113" s="45">
        <f>Tableau11[[#This Row],[MISSION
GLOBALE
2023-2024
Après
rehaussement]]+Tableau11[[#This Row],[ENTENTE
SPÉCIFIQUE 
2023-2024
Indexée
Récurrents
+
Non récur.]]+M113</f>
        <v>1198552</v>
      </c>
    </row>
    <row r="114" spans="1:14" x14ac:dyDescent="0.25">
      <c r="A114" s="3" t="s">
        <v>90</v>
      </c>
      <c r="B114" s="41" t="s">
        <v>5</v>
      </c>
      <c r="C114" s="28" t="s">
        <v>219</v>
      </c>
      <c r="D114" s="42" t="s">
        <v>3</v>
      </c>
      <c r="E114" s="43">
        <v>256367</v>
      </c>
      <c r="F114" s="43">
        <v>225869</v>
      </c>
      <c r="G114" s="43">
        <v>234226</v>
      </c>
      <c r="H114" s="43">
        <v>0</v>
      </c>
      <c r="I114" s="43">
        <v>2485</v>
      </c>
      <c r="J114" s="16"/>
      <c r="K114" s="45">
        <v>236711</v>
      </c>
      <c r="L114" s="45">
        <v>73928</v>
      </c>
      <c r="M114" s="45"/>
      <c r="N114" s="45">
        <f>Tableau11[[#This Row],[MISSION
GLOBALE
2023-2024
Après
rehaussement]]+Tableau11[[#This Row],[ENTENTE
SPÉCIFIQUE 
2023-2024
Indexée
Récurrents
+
Non récur.]]+M114</f>
        <v>310639</v>
      </c>
    </row>
    <row r="115" spans="1:14" x14ac:dyDescent="0.25">
      <c r="A115" s="3" t="s">
        <v>89</v>
      </c>
      <c r="B115" s="41" t="s">
        <v>5</v>
      </c>
      <c r="C115" s="27" t="s">
        <v>219</v>
      </c>
      <c r="D115" s="42" t="s">
        <v>3</v>
      </c>
      <c r="E115" s="43">
        <v>256367</v>
      </c>
      <c r="F115" s="43">
        <v>598486</v>
      </c>
      <c r="G115" s="43">
        <v>226545</v>
      </c>
      <c r="H115" s="43">
        <v>0</v>
      </c>
      <c r="I115" s="43">
        <v>2403</v>
      </c>
      <c r="J115" s="16"/>
      <c r="K115" s="45">
        <v>228948</v>
      </c>
      <c r="L115" s="45">
        <v>29398</v>
      </c>
      <c r="M115" s="45"/>
      <c r="N115" s="45">
        <f>Tableau11[[#This Row],[MISSION
GLOBALE
2023-2024
Après
rehaussement]]+Tableau11[[#This Row],[ENTENTE
SPÉCIFIQUE 
2023-2024
Indexée
Récurrents
+
Non récur.]]+M115</f>
        <v>258346</v>
      </c>
    </row>
    <row r="116" spans="1:14" x14ac:dyDescent="0.25">
      <c r="A116" s="3" t="s">
        <v>88</v>
      </c>
      <c r="B116" s="27" t="s">
        <v>253</v>
      </c>
      <c r="C116" s="28" t="s">
        <v>253</v>
      </c>
      <c r="D116" s="42" t="s">
        <v>42</v>
      </c>
      <c r="E116" s="43">
        <v>0</v>
      </c>
      <c r="F116" s="43">
        <v>0</v>
      </c>
      <c r="G116" s="43">
        <v>0</v>
      </c>
      <c r="H116" s="43">
        <v>0</v>
      </c>
      <c r="I116" s="43">
        <v>0</v>
      </c>
      <c r="J116" s="16"/>
      <c r="K116" s="45">
        <v>0</v>
      </c>
      <c r="L116" s="45">
        <v>15170</v>
      </c>
      <c r="M116" s="45"/>
      <c r="N116" s="45">
        <f>Tableau11[[#This Row],[MISSION
GLOBALE
2023-2024
Après
rehaussement]]+Tableau11[[#This Row],[ENTENTE
SPÉCIFIQUE 
2023-2024
Indexée
Récurrents
+
Non récur.]]+M116</f>
        <v>15170</v>
      </c>
    </row>
    <row r="117" spans="1:14" x14ac:dyDescent="0.25">
      <c r="A117" s="3" t="s">
        <v>87</v>
      </c>
      <c r="B117" s="41" t="s">
        <v>5</v>
      </c>
      <c r="C117" s="27" t="s">
        <v>219</v>
      </c>
      <c r="D117" s="42" t="s">
        <v>3</v>
      </c>
      <c r="E117" s="43">
        <v>256367</v>
      </c>
      <c r="F117" s="43">
        <v>291047</v>
      </c>
      <c r="G117" s="43">
        <v>274335</v>
      </c>
      <c r="H117" s="43">
        <v>0</v>
      </c>
      <c r="I117" s="43">
        <v>2910</v>
      </c>
      <c r="J117" s="16"/>
      <c r="K117" s="45">
        <v>277245</v>
      </c>
      <c r="L117" s="45">
        <v>76031</v>
      </c>
      <c r="M117" s="45"/>
      <c r="N117" s="45">
        <f>Tableau11[[#This Row],[MISSION
GLOBALE
2023-2024
Après
rehaussement]]+Tableau11[[#This Row],[ENTENTE
SPÉCIFIQUE 
2023-2024
Indexée
Récurrents
+
Non récur.]]+M117</f>
        <v>353276</v>
      </c>
    </row>
    <row r="118" spans="1:14" x14ac:dyDescent="0.25">
      <c r="A118" s="3" t="s">
        <v>86</v>
      </c>
      <c r="B118" s="41" t="s">
        <v>8</v>
      </c>
      <c r="C118" s="28" t="s">
        <v>220</v>
      </c>
      <c r="D118" s="42" t="s">
        <v>26</v>
      </c>
      <c r="E118" s="43">
        <v>43515</v>
      </c>
      <c r="F118" s="43">
        <v>99181</v>
      </c>
      <c r="G118" s="43">
        <v>40631</v>
      </c>
      <c r="H118" s="43">
        <v>0</v>
      </c>
      <c r="I118" s="43">
        <v>431</v>
      </c>
      <c r="J118" s="16"/>
      <c r="K118" s="45">
        <v>41062</v>
      </c>
      <c r="L118" s="45">
        <v>0</v>
      </c>
      <c r="M118" s="45"/>
      <c r="N118" s="45">
        <f>Tableau11[[#This Row],[MISSION
GLOBALE
2023-2024
Après
rehaussement]]+Tableau11[[#This Row],[ENTENTE
SPÉCIFIQUE 
2023-2024
Indexée
Récurrents
+
Non récur.]]+M118</f>
        <v>41062</v>
      </c>
    </row>
    <row r="119" spans="1:14" x14ac:dyDescent="0.25">
      <c r="A119" s="3" t="s">
        <v>85</v>
      </c>
      <c r="B119" s="41" t="s">
        <v>8</v>
      </c>
      <c r="C119" s="27" t="s">
        <v>254</v>
      </c>
      <c r="D119" s="42" t="s">
        <v>15</v>
      </c>
      <c r="E119" s="43">
        <v>158830</v>
      </c>
      <c r="F119" s="43">
        <v>156132</v>
      </c>
      <c r="G119" s="43">
        <v>125614</v>
      </c>
      <c r="H119" s="43">
        <v>0</v>
      </c>
      <c r="I119" s="43">
        <v>16018</v>
      </c>
      <c r="J119" s="16"/>
      <c r="K119" s="45">
        <v>141632</v>
      </c>
      <c r="L119" s="45">
        <v>9302</v>
      </c>
      <c r="M119" s="45"/>
      <c r="N119" s="45">
        <f>Tableau11[[#This Row],[MISSION
GLOBALE
2023-2024
Après
rehaussement]]+Tableau11[[#This Row],[ENTENTE
SPÉCIFIQUE 
2023-2024
Indexée
Récurrents
+
Non récur.]]+M119</f>
        <v>150934</v>
      </c>
    </row>
    <row r="120" spans="1:14" x14ac:dyDescent="0.25">
      <c r="A120" s="3" t="s">
        <v>84</v>
      </c>
      <c r="B120" s="41" t="s">
        <v>5</v>
      </c>
      <c r="C120" s="27" t="s">
        <v>252</v>
      </c>
      <c r="D120" s="42" t="s">
        <v>3</v>
      </c>
      <c r="E120" s="43">
        <v>279914</v>
      </c>
      <c r="F120" s="43">
        <v>463184</v>
      </c>
      <c r="G120" s="43">
        <v>299431</v>
      </c>
      <c r="H120" s="43">
        <v>0</v>
      </c>
      <c r="I120" s="43">
        <v>3176</v>
      </c>
      <c r="J120" s="16"/>
      <c r="K120" s="45">
        <v>302607</v>
      </c>
      <c r="L120" s="45">
        <v>18850</v>
      </c>
      <c r="M120" s="45"/>
      <c r="N120" s="45">
        <f>Tableau11[[#This Row],[MISSION
GLOBALE
2023-2024
Après
rehaussement]]+Tableau11[[#This Row],[ENTENTE
SPÉCIFIQUE 
2023-2024
Indexée
Récurrents
+
Non récur.]]+M120</f>
        <v>321457</v>
      </c>
    </row>
    <row r="121" spans="1:14" x14ac:dyDescent="0.25">
      <c r="A121" s="3" t="s">
        <v>83</v>
      </c>
      <c r="B121" s="41" t="s">
        <v>5</v>
      </c>
      <c r="C121" s="27" t="s">
        <v>219</v>
      </c>
      <c r="D121" s="42" t="s">
        <v>3</v>
      </c>
      <c r="E121" s="43">
        <v>256367</v>
      </c>
      <c r="F121" s="43">
        <v>642996</v>
      </c>
      <c r="G121" s="43">
        <v>233050</v>
      </c>
      <c r="H121" s="43">
        <v>0</v>
      </c>
      <c r="I121" s="43">
        <v>2472</v>
      </c>
      <c r="J121" s="16"/>
      <c r="K121" s="45">
        <v>235522</v>
      </c>
      <c r="L121" s="45">
        <v>130291</v>
      </c>
      <c r="M121" s="45"/>
      <c r="N121" s="45">
        <f>Tableau11[[#This Row],[MISSION
GLOBALE
2023-2024
Après
rehaussement]]+Tableau11[[#This Row],[ENTENTE
SPÉCIFIQUE 
2023-2024
Indexée
Récurrents
+
Non récur.]]+M121</f>
        <v>365813</v>
      </c>
    </row>
    <row r="122" spans="1:14" x14ac:dyDescent="0.25">
      <c r="A122" s="3" t="s">
        <v>82</v>
      </c>
      <c r="B122" s="41" t="s">
        <v>5</v>
      </c>
      <c r="C122" s="28" t="s">
        <v>252</v>
      </c>
      <c r="D122" s="42" t="s">
        <v>42</v>
      </c>
      <c r="E122" s="43">
        <v>264216</v>
      </c>
      <c r="F122" s="43">
        <v>274496</v>
      </c>
      <c r="G122" s="43">
        <v>217247</v>
      </c>
      <c r="H122" s="43">
        <v>0</v>
      </c>
      <c r="I122" s="43">
        <v>18361</v>
      </c>
      <c r="J122" s="16"/>
      <c r="K122" s="45">
        <v>235608</v>
      </c>
      <c r="L122" s="45">
        <v>0</v>
      </c>
      <c r="M122" s="45"/>
      <c r="N122" s="45">
        <f>Tableau11[[#This Row],[MISSION
GLOBALE
2023-2024
Après
rehaussement]]+Tableau11[[#This Row],[ENTENTE
SPÉCIFIQUE 
2023-2024
Indexée
Récurrents
+
Non récur.]]+M122</f>
        <v>235608</v>
      </c>
    </row>
    <row r="123" spans="1:14" x14ac:dyDescent="0.25">
      <c r="A123" s="3" t="s">
        <v>81</v>
      </c>
      <c r="B123" s="41" t="s">
        <v>8</v>
      </c>
      <c r="C123" s="27" t="s">
        <v>254</v>
      </c>
      <c r="D123" s="42" t="s">
        <v>15</v>
      </c>
      <c r="E123" s="43">
        <v>25693</v>
      </c>
      <c r="F123" s="43">
        <v>23796</v>
      </c>
      <c r="G123" s="43">
        <v>24676</v>
      </c>
      <c r="H123" s="43">
        <v>0</v>
      </c>
      <c r="I123" s="43">
        <v>262</v>
      </c>
      <c r="J123" s="16"/>
      <c r="K123" s="45">
        <v>24938</v>
      </c>
      <c r="L123" s="45">
        <v>0</v>
      </c>
      <c r="M123" s="45"/>
      <c r="N123" s="45">
        <f>Tableau11[[#This Row],[MISSION
GLOBALE
2023-2024
Après
rehaussement]]+Tableau11[[#This Row],[ENTENTE
SPÉCIFIQUE 
2023-2024
Indexée
Récurrents
+
Non récur.]]+M123</f>
        <v>24938</v>
      </c>
    </row>
    <row r="124" spans="1:14" x14ac:dyDescent="0.25">
      <c r="A124" s="3" t="s">
        <v>80</v>
      </c>
      <c r="B124" s="41" t="s">
        <v>5</v>
      </c>
      <c r="C124" s="28" t="s">
        <v>219</v>
      </c>
      <c r="D124" s="42" t="s">
        <v>3</v>
      </c>
      <c r="E124" s="43">
        <v>256367</v>
      </c>
      <c r="F124" s="43">
        <v>288323</v>
      </c>
      <c r="G124" s="43">
        <v>226401</v>
      </c>
      <c r="H124" s="43">
        <v>0</v>
      </c>
      <c r="I124" s="43">
        <v>2402</v>
      </c>
      <c r="J124" s="16"/>
      <c r="K124" s="45">
        <v>228803</v>
      </c>
      <c r="L124" s="45">
        <v>0</v>
      </c>
      <c r="M124" s="45"/>
      <c r="N124" s="45">
        <f>Tableau11[[#This Row],[MISSION
GLOBALE
2023-2024
Après
rehaussement]]+Tableau11[[#This Row],[ENTENTE
SPÉCIFIQUE 
2023-2024
Indexée
Récurrents
+
Non récur.]]+M124</f>
        <v>228803</v>
      </c>
    </row>
    <row r="125" spans="1:14" x14ac:dyDescent="0.25">
      <c r="A125" s="3" t="s">
        <v>79</v>
      </c>
      <c r="B125" s="41" t="s">
        <v>8</v>
      </c>
      <c r="C125" s="27" t="s">
        <v>219</v>
      </c>
      <c r="D125" s="42" t="s">
        <v>9</v>
      </c>
      <c r="E125" s="43">
        <v>166304</v>
      </c>
      <c r="F125" s="43">
        <v>160370</v>
      </c>
      <c r="G125" s="43">
        <v>136741</v>
      </c>
      <c r="H125" s="43">
        <v>0</v>
      </c>
      <c r="I125" s="43">
        <v>11556</v>
      </c>
      <c r="J125" s="16"/>
      <c r="K125" s="45">
        <v>148297</v>
      </c>
      <c r="L125" s="45">
        <v>0</v>
      </c>
      <c r="M125" s="45"/>
      <c r="N125" s="45">
        <f>Tableau11[[#This Row],[MISSION
GLOBALE
2023-2024
Après
rehaussement]]+Tableau11[[#This Row],[ENTENTE
SPÉCIFIQUE 
2023-2024
Indexée
Récurrents
+
Non récur.]]+M125</f>
        <v>148297</v>
      </c>
    </row>
    <row r="126" spans="1:14" x14ac:dyDescent="0.25">
      <c r="A126" s="3" t="s">
        <v>78</v>
      </c>
      <c r="B126" s="41" t="s">
        <v>5</v>
      </c>
      <c r="C126" s="28" t="s">
        <v>219</v>
      </c>
      <c r="D126" s="42" t="s">
        <v>3</v>
      </c>
      <c r="E126" s="43">
        <v>256367</v>
      </c>
      <c r="F126" s="43">
        <v>268323</v>
      </c>
      <c r="G126" s="43">
        <v>226401</v>
      </c>
      <c r="H126" s="43">
        <v>0</v>
      </c>
      <c r="I126" s="43">
        <v>2402</v>
      </c>
      <c r="J126" s="16"/>
      <c r="K126" s="45">
        <v>228803</v>
      </c>
      <c r="L126" s="45">
        <v>30534</v>
      </c>
      <c r="M126" s="45"/>
      <c r="N126" s="45">
        <f>Tableau11[[#This Row],[MISSION
GLOBALE
2023-2024
Après
rehaussement]]+Tableau11[[#This Row],[ENTENTE
SPÉCIFIQUE 
2023-2024
Indexée
Récurrents
+
Non récur.]]+M126</f>
        <v>259337</v>
      </c>
    </row>
    <row r="127" spans="1:14" x14ac:dyDescent="0.25">
      <c r="A127" s="3" t="s">
        <v>77</v>
      </c>
      <c r="B127" s="41" t="s">
        <v>8</v>
      </c>
      <c r="C127" s="27" t="s">
        <v>219</v>
      </c>
      <c r="D127" s="42" t="s">
        <v>15</v>
      </c>
      <c r="E127" s="43">
        <v>166304</v>
      </c>
      <c r="F127" s="43">
        <v>396146</v>
      </c>
      <c r="G127" s="43">
        <v>191872</v>
      </c>
      <c r="H127" s="43">
        <v>0</v>
      </c>
      <c r="I127" s="43">
        <v>2035</v>
      </c>
      <c r="J127" s="16"/>
      <c r="K127" s="45">
        <v>193907</v>
      </c>
      <c r="L127" s="45">
        <v>87203</v>
      </c>
      <c r="M127" s="45"/>
      <c r="N127" s="45">
        <f>Tableau11[[#This Row],[MISSION
GLOBALE
2023-2024
Après
rehaussement]]+Tableau11[[#This Row],[ENTENTE
SPÉCIFIQUE 
2023-2024
Indexée
Récurrents
+
Non récur.]]+M127</f>
        <v>281110</v>
      </c>
    </row>
    <row r="128" spans="1:14" x14ac:dyDescent="0.25">
      <c r="A128" s="3" t="s">
        <v>76</v>
      </c>
      <c r="B128" s="41" t="s">
        <v>5</v>
      </c>
      <c r="C128" s="28" t="s">
        <v>252</v>
      </c>
      <c r="D128" s="42" t="s">
        <v>75</v>
      </c>
      <c r="E128" s="43">
        <v>272065</v>
      </c>
      <c r="F128" s="43">
        <v>320052</v>
      </c>
      <c r="G128" s="43">
        <v>264489</v>
      </c>
      <c r="H128" s="43">
        <v>0</v>
      </c>
      <c r="I128" s="43">
        <v>2806</v>
      </c>
      <c r="J128" s="16"/>
      <c r="K128" s="45">
        <v>267295</v>
      </c>
      <c r="L128" s="45">
        <v>0</v>
      </c>
      <c r="M128" s="45"/>
      <c r="N128" s="45">
        <f>Tableau11[[#This Row],[MISSION
GLOBALE
2023-2024
Après
rehaussement]]+Tableau11[[#This Row],[ENTENTE
SPÉCIFIQUE 
2023-2024
Indexée
Récurrents
+
Non récur.]]+M128</f>
        <v>267295</v>
      </c>
    </row>
    <row r="129" spans="1:14" x14ac:dyDescent="0.25">
      <c r="A129" s="3" t="s">
        <v>74</v>
      </c>
      <c r="B129" s="41" t="s">
        <v>5</v>
      </c>
      <c r="C129" s="27" t="s">
        <v>219</v>
      </c>
      <c r="D129" s="42" t="s">
        <v>3</v>
      </c>
      <c r="E129" s="43">
        <v>256367</v>
      </c>
      <c r="F129" s="43">
        <v>642000</v>
      </c>
      <c r="G129" s="43">
        <v>226455</v>
      </c>
      <c r="H129" s="43">
        <v>0</v>
      </c>
      <c r="I129" s="43">
        <v>2402</v>
      </c>
      <c r="J129" s="16"/>
      <c r="K129" s="45">
        <v>228857</v>
      </c>
      <c r="L129" s="45">
        <v>42521</v>
      </c>
      <c r="M129" s="45"/>
      <c r="N129" s="45">
        <f>Tableau11[[#This Row],[MISSION
GLOBALE
2023-2024
Après
rehaussement]]+Tableau11[[#This Row],[ENTENTE
SPÉCIFIQUE 
2023-2024
Indexée
Récurrents
+
Non récur.]]+M129</f>
        <v>271378</v>
      </c>
    </row>
    <row r="130" spans="1:14" x14ac:dyDescent="0.25">
      <c r="A130" s="3" t="s">
        <v>73</v>
      </c>
      <c r="B130" s="41" t="s">
        <v>5</v>
      </c>
      <c r="C130" s="28" t="s">
        <v>219</v>
      </c>
      <c r="D130" s="42" t="s">
        <v>6</v>
      </c>
      <c r="E130" s="43">
        <v>256367</v>
      </c>
      <c r="F130" s="43">
        <v>390061</v>
      </c>
      <c r="G130" s="43">
        <v>210793</v>
      </c>
      <c r="H130" s="43">
        <v>0</v>
      </c>
      <c r="I130" s="43">
        <v>17566</v>
      </c>
      <c r="J130" s="16"/>
      <c r="K130" s="45">
        <v>228359</v>
      </c>
      <c r="L130" s="45">
        <v>25786</v>
      </c>
      <c r="M130" s="45"/>
      <c r="N130" s="45">
        <f>Tableau11[[#This Row],[MISSION
GLOBALE
2023-2024
Après
rehaussement]]+Tableau11[[#This Row],[ENTENTE
SPÉCIFIQUE 
2023-2024
Indexée
Récurrents
+
Non récur.]]+M130</f>
        <v>254145</v>
      </c>
    </row>
    <row r="131" spans="1:14" x14ac:dyDescent="0.25">
      <c r="A131" s="3" t="s">
        <v>72</v>
      </c>
      <c r="B131" s="27" t="s">
        <v>253</v>
      </c>
      <c r="C131" s="28" t="s">
        <v>253</v>
      </c>
      <c r="D131" s="42" t="s">
        <v>26</v>
      </c>
      <c r="E131" s="43">
        <v>0</v>
      </c>
      <c r="F131" s="43">
        <v>0</v>
      </c>
      <c r="G131" s="43">
        <v>0</v>
      </c>
      <c r="H131" s="43">
        <v>0</v>
      </c>
      <c r="I131" s="43">
        <v>0</v>
      </c>
      <c r="J131" s="16"/>
      <c r="K131" s="45">
        <v>0</v>
      </c>
      <c r="L131" s="45">
        <v>160192</v>
      </c>
      <c r="M131" s="45">
        <v>16195</v>
      </c>
      <c r="N131" s="45">
        <f>Tableau11[[#This Row],[MISSION
GLOBALE
2023-2024
Après
rehaussement]]+Tableau11[[#This Row],[ENTENTE
SPÉCIFIQUE 
2023-2024
Indexée
Récurrents
+
Non récur.]]+M131</f>
        <v>176387</v>
      </c>
    </row>
    <row r="132" spans="1:14" x14ac:dyDescent="0.25">
      <c r="A132" s="3" t="s">
        <v>71</v>
      </c>
      <c r="B132" s="28" t="s">
        <v>253</v>
      </c>
      <c r="C132" s="28" t="s">
        <v>253</v>
      </c>
      <c r="D132" s="42" t="s">
        <v>26</v>
      </c>
      <c r="E132" s="43">
        <v>0</v>
      </c>
      <c r="F132" s="43">
        <v>0</v>
      </c>
      <c r="G132" s="43">
        <v>0</v>
      </c>
      <c r="H132" s="43">
        <v>0</v>
      </c>
      <c r="I132" s="43">
        <v>0</v>
      </c>
      <c r="J132" s="16"/>
      <c r="K132" s="45">
        <v>0</v>
      </c>
      <c r="L132" s="45">
        <v>2274</v>
      </c>
      <c r="M132" s="45"/>
      <c r="N132" s="45">
        <f>Tableau11[[#This Row],[MISSION
GLOBALE
2023-2024
Après
rehaussement]]+Tableau11[[#This Row],[ENTENTE
SPÉCIFIQUE 
2023-2024
Indexée
Récurrents
+
Non récur.]]+M132</f>
        <v>2274</v>
      </c>
    </row>
    <row r="133" spans="1:14" x14ac:dyDescent="0.25">
      <c r="A133" s="3" t="s">
        <v>70</v>
      </c>
      <c r="B133" s="27" t="s">
        <v>253</v>
      </c>
      <c r="C133" s="28" t="s">
        <v>253</v>
      </c>
      <c r="D133" s="42" t="s">
        <v>26</v>
      </c>
      <c r="E133" s="43">
        <v>0</v>
      </c>
      <c r="F133" s="43">
        <v>0</v>
      </c>
      <c r="G133" s="43">
        <v>0</v>
      </c>
      <c r="H133" s="43">
        <v>0</v>
      </c>
      <c r="I133" s="43">
        <v>0</v>
      </c>
      <c r="J133" s="16"/>
      <c r="K133" s="45">
        <v>0</v>
      </c>
      <c r="L133" s="45">
        <v>10908</v>
      </c>
      <c r="M133" s="45">
        <v>256262</v>
      </c>
      <c r="N133" s="45">
        <f>Tableau11[[#This Row],[MISSION
GLOBALE
2023-2024
Après
rehaussement]]+Tableau11[[#This Row],[ENTENTE
SPÉCIFIQUE 
2023-2024
Indexée
Récurrents
+
Non récur.]]+M133</f>
        <v>267170</v>
      </c>
    </row>
    <row r="134" spans="1:14" x14ac:dyDescent="0.25">
      <c r="A134" s="3" t="s">
        <v>69</v>
      </c>
      <c r="B134" s="28" t="s">
        <v>253</v>
      </c>
      <c r="C134" s="28" t="s">
        <v>253</v>
      </c>
      <c r="D134" s="42" t="s">
        <v>26</v>
      </c>
      <c r="E134" s="43">
        <v>0</v>
      </c>
      <c r="F134" s="43">
        <v>0</v>
      </c>
      <c r="G134" s="43">
        <v>0</v>
      </c>
      <c r="H134" s="43">
        <v>0</v>
      </c>
      <c r="I134" s="43">
        <v>0</v>
      </c>
      <c r="J134" s="16"/>
      <c r="K134" s="45">
        <v>0</v>
      </c>
      <c r="L134" s="45">
        <v>30772</v>
      </c>
      <c r="M134" s="45"/>
      <c r="N134" s="45">
        <f>Tableau11[[#This Row],[MISSION
GLOBALE
2023-2024
Après
rehaussement]]+Tableau11[[#This Row],[ENTENTE
SPÉCIFIQUE 
2023-2024
Indexée
Récurrents
+
Non récur.]]+M134</f>
        <v>30772</v>
      </c>
    </row>
    <row r="135" spans="1:14" x14ac:dyDescent="0.25">
      <c r="A135" s="3" t="s">
        <v>68</v>
      </c>
      <c r="B135" s="27" t="s">
        <v>253</v>
      </c>
      <c r="C135" s="28" t="s">
        <v>253</v>
      </c>
      <c r="D135" s="42" t="s">
        <v>26</v>
      </c>
      <c r="E135" s="43">
        <v>0</v>
      </c>
      <c r="F135" s="43">
        <v>0</v>
      </c>
      <c r="G135" s="43">
        <v>0</v>
      </c>
      <c r="H135" s="43">
        <v>0</v>
      </c>
      <c r="I135" s="43">
        <v>0</v>
      </c>
      <c r="J135" s="16"/>
      <c r="K135" s="45">
        <v>0</v>
      </c>
      <c r="L135" s="45">
        <v>19920</v>
      </c>
      <c r="M135" s="45"/>
      <c r="N135" s="45">
        <f>Tableau11[[#This Row],[MISSION
GLOBALE
2023-2024
Après
rehaussement]]+Tableau11[[#This Row],[ENTENTE
SPÉCIFIQUE 
2023-2024
Indexée
Récurrents
+
Non récur.]]+M135</f>
        <v>19920</v>
      </c>
    </row>
    <row r="136" spans="1:14" x14ac:dyDescent="0.25">
      <c r="A136" s="3" t="s">
        <v>67</v>
      </c>
      <c r="B136" s="28" t="s">
        <v>253</v>
      </c>
      <c r="C136" s="28" t="s">
        <v>253</v>
      </c>
      <c r="D136" s="42" t="s">
        <v>26</v>
      </c>
      <c r="E136" s="43">
        <v>0</v>
      </c>
      <c r="F136" s="43">
        <v>0</v>
      </c>
      <c r="G136" s="43">
        <v>0</v>
      </c>
      <c r="H136" s="43">
        <v>0</v>
      </c>
      <c r="I136" s="43">
        <v>0</v>
      </c>
      <c r="J136" s="16"/>
      <c r="K136" s="45">
        <v>0</v>
      </c>
      <c r="L136" s="45">
        <v>10338</v>
      </c>
      <c r="M136" s="45"/>
      <c r="N136" s="45">
        <f>Tableau11[[#This Row],[MISSION
GLOBALE
2023-2024
Après
rehaussement]]+Tableau11[[#This Row],[ENTENTE
SPÉCIFIQUE 
2023-2024
Indexée
Récurrents
+
Non récur.]]+M136</f>
        <v>10338</v>
      </c>
    </row>
    <row r="137" spans="1:14" x14ac:dyDescent="0.25">
      <c r="A137" s="3" t="s">
        <v>66</v>
      </c>
      <c r="B137" s="27" t="s">
        <v>253</v>
      </c>
      <c r="C137" s="28" t="s">
        <v>253</v>
      </c>
      <c r="D137" s="42" t="s">
        <v>26</v>
      </c>
      <c r="E137" s="43">
        <v>0</v>
      </c>
      <c r="F137" s="43">
        <v>0</v>
      </c>
      <c r="G137" s="43">
        <v>0</v>
      </c>
      <c r="H137" s="43">
        <v>0</v>
      </c>
      <c r="I137" s="43">
        <v>0</v>
      </c>
      <c r="J137" s="16"/>
      <c r="K137" s="45">
        <v>0</v>
      </c>
      <c r="L137" s="45">
        <v>134081</v>
      </c>
      <c r="M137" s="45">
        <v>16195</v>
      </c>
      <c r="N137" s="45">
        <f>Tableau11[[#This Row],[MISSION
GLOBALE
2023-2024
Après
rehaussement]]+Tableau11[[#This Row],[ENTENTE
SPÉCIFIQUE 
2023-2024
Indexée
Récurrents
+
Non récur.]]+M137</f>
        <v>150276</v>
      </c>
    </row>
    <row r="138" spans="1:14" x14ac:dyDescent="0.25">
      <c r="A138" s="3" t="s">
        <v>65</v>
      </c>
      <c r="B138" s="27" t="s">
        <v>253</v>
      </c>
      <c r="C138" s="28" t="s">
        <v>253</v>
      </c>
      <c r="D138" s="42" t="s">
        <v>26</v>
      </c>
      <c r="E138" s="43">
        <v>0</v>
      </c>
      <c r="F138" s="43">
        <v>0</v>
      </c>
      <c r="G138" s="43">
        <v>0</v>
      </c>
      <c r="H138" s="43">
        <v>0</v>
      </c>
      <c r="I138" s="43">
        <v>0</v>
      </c>
      <c r="J138" s="16"/>
      <c r="K138" s="45">
        <v>0</v>
      </c>
      <c r="L138" s="45">
        <v>2274</v>
      </c>
      <c r="M138" s="45"/>
      <c r="N138" s="45">
        <f>Tableau11[[#This Row],[MISSION
GLOBALE
2023-2024
Après
rehaussement]]+Tableau11[[#This Row],[ENTENTE
SPÉCIFIQUE 
2023-2024
Indexée
Récurrents
+
Non récur.]]+M138</f>
        <v>2274</v>
      </c>
    </row>
    <row r="139" spans="1:14" x14ac:dyDescent="0.25">
      <c r="A139" s="3" t="s">
        <v>64</v>
      </c>
      <c r="B139" s="41" t="s">
        <v>5</v>
      </c>
      <c r="C139" s="27" t="s">
        <v>254</v>
      </c>
      <c r="D139" s="42" t="s">
        <v>6</v>
      </c>
      <c r="E139" s="43">
        <v>248521</v>
      </c>
      <c r="F139" s="43">
        <v>111796</v>
      </c>
      <c r="G139" s="43">
        <v>115932</v>
      </c>
      <c r="H139" s="43">
        <v>0</v>
      </c>
      <c r="I139" s="43">
        <v>1230</v>
      </c>
      <c r="J139" s="16"/>
      <c r="K139" s="45">
        <v>117162</v>
      </c>
      <c r="L139" s="45">
        <v>0</v>
      </c>
      <c r="M139" s="45"/>
      <c r="N139" s="45">
        <f>Tableau11[[#This Row],[MISSION
GLOBALE
2023-2024
Après
rehaussement]]+Tableau11[[#This Row],[ENTENTE
SPÉCIFIQUE 
2023-2024
Indexée
Récurrents
+
Non récur.]]+M139</f>
        <v>117162</v>
      </c>
    </row>
    <row r="140" spans="1:14" x14ac:dyDescent="0.25">
      <c r="A140" s="3" t="s">
        <v>63</v>
      </c>
      <c r="B140" s="41" t="s">
        <v>5</v>
      </c>
      <c r="C140" s="28" t="s">
        <v>254</v>
      </c>
      <c r="D140" s="42" t="s">
        <v>6</v>
      </c>
      <c r="E140" s="43">
        <v>248521</v>
      </c>
      <c r="F140" s="43">
        <v>496258</v>
      </c>
      <c r="G140" s="43">
        <v>204342</v>
      </c>
      <c r="H140" s="43">
        <v>0</v>
      </c>
      <c r="I140" s="43">
        <v>17270</v>
      </c>
      <c r="J140" s="16"/>
      <c r="K140" s="45">
        <v>221612</v>
      </c>
      <c r="L140" s="45">
        <v>5175</v>
      </c>
      <c r="M140" s="45"/>
      <c r="N140" s="45">
        <f>Tableau11[[#This Row],[MISSION
GLOBALE
2023-2024
Après
rehaussement]]+Tableau11[[#This Row],[ENTENTE
SPÉCIFIQUE 
2023-2024
Indexée
Récurrents
+
Non récur.]]+M140</f>
        <v>226787</v>
      </c>
    </row>
    <row r="141" spans="1:14" x14ac:dyDescent="0.25">
      <c r="A141" s="3" t="s">
        <v>62</v>
      </c>
      <c r="B141" s="41" t="s">
        <v>5</v>
      </c>
      <c r="C141" s="27" t="s">
        <v>219</v>
      </c>
      <c r="D141" s="42" t="s">
        <v>6</v>
      </c>
      <c r="E141" s="43">
        <v>256367</v>
      </c>
      <c r="F141" s="43">
        <v>521734</v>
      </c>
      <c r="G141" s="43">
        <v>210793</v>
      </c>
      <c r="H141" s="43">
        <v>0</v>
      </c>
      <c r="I141" s="43">
        <v>17816</v>
      </c>
      <c r="J141" s="16"/>
      <c r="K141" s="45">
        <v>228609</v>
      </c>
      <c r="L141" s="45">
        <v>82645</v>
      </c>
      <c r="M141" s="45"/>
      <c r="N141" s="45">
        <f>Tableau11[[#This Row],[MISSION
GLOBALE
2023-2024
Après
rehaussement]]+Tableau11[[#This Row],[ENTENTE
SPÉCIFIQUE 
2023-2024
Indexée
Récurrents
+
Non récur.]]+M141</f>
        <v>311254</v>
      </c>
    </row>
    <row r="142" spans="1:14" x14ac:dyDescent="0.25">
      <c r="A142" s="3" t="s">
        <v>61</v>
      </c>
      <c r="B142" s="41" t="s">
        <v>5</v>
      </c>
      <c r="C142" s="28" t="s">
        <v>254</v>
      </c>
      <c r="D142" s="42" t="s">
        <v>6</v>
      </c>
      <c r="E142" s="43">
        <v>248521</v>
      </c>
      <c r="F142" s="43">
        <v>428102</v>
      </c>
      <c r="G142" s="43">
        <v>204342</v>
      </c>
      <c r="H142" s="43">
        <v>0</v>
      </c>
      <c r="I142" s="43">
        <v>17270</v>
      </c>
      <c r="J142" s="16"/>
      <c r="K142" s="45">
        <v>221612</v>
      </c>
      <c r="L142" s="45">
        <v>27811</v>
      </c>
      <c r="M142" s="45"/>
      <c r="N142" s="45">
        <f>Tableau11[[#This Row],[MISSION
GLOBALE
2023-2024
Après
rehaussement]]+Tableau11[[#This Row],[ENTENTE
SPÉCIFIQUE 
2023-2024
Indexée
Récurrents
+
Non récur.]]+M142</f>
        <v>249423</v>
      </c>
    </row>
    <row r="143" spans="1:14" x14ac:dyDescent="0.25">
      <c r="A143" s="3" t="s">
        <v>60</v>
      </c>
      <c r="B143" s="41" t="s">
        <v>5</v>
      </c>
      <c r="C143" s="27" t="s">
        <v>254</v>
      </c>
      <c r="D143" s="42" t="s">
        <v>6</v>
      </c>
      <c r="E143" s="43">
        <v>248521</v>
      </c>
      <c r="F143" s="43">
        <v>113370</v>
      </c>
      <c r="G143" s="43">
        <v>71937</v>
      </c>
      <c r="H143" s="43">
        <v>0</v>
      </c>
      <c r="I143" s="43">
        <v>44000</v>
      </c>
      <c r="J143" s="16"/>
      <c r="K143" s="45">
        <v>115937</v>
      </c>
      <c r="L143" s="45">
        <v>0</v>
      </c>
      <c r="M143" s="45"/>
      <c r="N143" s="45">
        <f>Tableau11[[#This Row],[MISSION
GLOBALE
2023-2024
Après
rehaussement]]+Tableau11[[#This Row],[ENTENTE
SPÉCIFIQUE 
2023-2024
Indexée
Récurrents
+
Non récur.]]+M143</f>
        <v>115937</v>
      </c>
    </row>
    <row r="144" spans="1:14" x14ac:dyDescent="0.25">
      <c r="A144" s="3" t="s">
        <v>59</v>
      </c>
      <c r="B144" s="41" t="s">
        <v>5</v>
      </c>
      <c r="C144" s="28" t="s">
        <v>254</v>
      </c>
      <c r="D144" s="42" t="s">
        <v>6</v>
      </c>
      <c r="E144" s="43">
        <v>248521</v>
      </c>
      <c r="F144" s="43">
        <v>237010</v>
      </c>
      <c r="G144" s="43">
        <v>162819</v>
      </c>
      <c r="H144" s="43">
        <v>0</v>
      </c>
      <c r="I144" s="43">
        <v>58718</v>
      </c>
      <c r="J144" s="16"/>
      <c r="K144" s="45">
        <v>221537</v>
      </c>
      <c r="L144" s="45">
        <v>0</v>
      </c>
      <c r="M144" s="45"/>
      <c r="N144" s="45">
        <f>Tableau11[[#This Row],[MISSION
GLOBALE
2023-2024
Après
rehaussement]]+Tableau11[[#This Row],[ENTENTE
SPÉCIFIQUE 
2023-2024
Indexée
Récurrents
+
Non récur.]]+M144</f>
        <v>221537</v>
      </c>
    </row>
    <row r="145" spans="1:14" x14ac:dyDescent="0.25">
      <c r="A145" s="3" t="s">
        <v>58</v>
      </c>
      <c r="B145" s="41" t="s">
        <v>5</v>
      </c>
      <c r="C145" s="27" t="s">
        <v>254</v>
      </c>
      <c r="D145" s="42" t="s">
        <v>6</v>
      </c>
      <c r="E145" s="43">
        <v>248521</v>
      </c>
      <c r="F145" s="43">
        <v>455835</v>
      </c>
      <c r="G145" s="43">
        <v>204342</v>
      </c>
      <c r="H145" s="43">
        <v>0</v>
      </c>
      <c r="I145" s="43">
        <v>17270</v>
      </c>
      <c r="J145" s="16"/>
      <c r="K145" s="45">
        <v>221612</v>
      </c>
      <c r="L145" s="45">
        <v>0</v>
      </c>
      <c r="M145" s="45"/>
      <c r="N145" s="45">
        <f>Tableau11[[#This Row],[MISSION
GLOBALE
2023-2024
Après
rehaussement]]+Tableau11[[#This Row],[ENTENTE
SPÉCIFIQUE 
2023-2024
Indexée
Récurrents
+
Non récur.]]+M145</f>
        <v>221612</v>
      </c>
    </row>
    <row r="146" spans="1:14" x14ac:dyDescent="0.25">
      <c r="A146" s="3" t="s">
        <v>57</v>
      </c>
      <c r="B146" s="41" t="s">
        <v>5</v>
      </c>
      <c r="C146" s="28" t="s">
        <v>254</v>
      </c>
      <c r="D146" s="42" t="s">
        <v>6</v>
      </c>
      <c r="E146" s="43">
        <v>248521</v>
      </c>
      <c r="F146" s="43">
        <v>249084</v>
      </c>
      <c r="G146" s="43">
        <v>204342</v>
      </c>
      <c r="H146" s="43">
        <v>0</v>
      </c>
      <c r="I146" s="43">
        <v>17270</v>
      </c>
      <c r="J146" s="16"/>
      <c r="K146" s="45">
        <v>221612</v>
      </c>
      <c r="L146" s="45">
        <v>0</v>
      </c>
      <c r="M146" s="45"/>
      <c r="N146" s="45">
        <f>Tableau11[[#This Row],[MISSION
GLOBALE
2023-2024
Après
rehaussement]]+Tableau11[[#This Row],[ENTENTE
SPÉCIFIQUE 
2023-2024
Indexée
Récurrents
+
Non récur.]]+M146</f>
        <v>221612</v>
      </c>
    </row>
    <row r="147" spans="1:14" x14ac:dyDescent="0.25">
      <c r="A147" s="3" t="s">
        <v>56</v>
      </c>
      <c r="B147" s="41" t="s">
        <v>5</v>
      </c>
      <c r="C147" s="27" t="s">
        <v>254</v>
      </c>
      <c r="D147" s="42" t="s">
        <v>6</v>
      </c>
      <c r="E147" s="43">
        <v>248521</v>
      </c>
      <c r="F147" s="43">
        <v>214878</v>
      </c>
      <c r="G147" s="43">
        <v>170978</v>
      </c>
      <c r="H147" s="43">
        <v>0</v>
      </c>
      <c r="I147" s="43">
        <v>50000</v>
      </c>
      <c r="J147" s="16"/>
      <c r="K147" s="45">
        <v>220978</v>
      </c>
      <c r="L147" s="45">
        <v>0</v>
      </c>
      <c r="M147" s="45"/>
      <c r="N147" s="45">
        <f>Tableau11[[#This Row],[MISSION
GLOBALE
2023-2024
Après
rehaussement]]+Tableau11[[#This Row],[ENTENTE
SPÉCIFIQUE 
2023-2024
Indexée
Récurrents
+
Non récur.]]+M147</f>
        <v>220978</v>
      </c>
    </row>
    <row r="148" spans="1:14" x14ac:dyDescent="0.25">
      <c r="A148" s="3" t="s">
        <v>55</v>
      </c>
      <c r="B148" s="41" t="s">
        <v>5</v>
      </c>
      <c r="C148" s="27" t="s">
        <v>254</v>
      </c>
      <c r="D148" s="42" t="s">
        <v>6</v>
      </c>
      <c r="E148" s="43">
        <v>248521</v>
      </c>
      <c r="F148" s="43">
        <v>197051</v>
      </c>
      <c r="G148" s="43">
        <v>204342</v>
      </c>
      <c r="H148" s="43">
        <v>0</v>
      </c>
      <c r="I148" s="43">
        <v>2168</v>
      </c>
      <c r="J148" s="16"/>
      <c r="K148" s="45">
        <v>206510</v>
      </c>
      <c r="L148" s="45">
        <v>0</v>
      </c>
      <c r="M148" s="45"/>
      <c r="N148" s="45">
        <f>Tableau11[[#This Row],[MISSION
GLOBALE
2023-2024
Après
rehaussement]]+Tableau11[[#This Row],[ENTENTE
SPÉCIFIQUE 
2023-2024
Indexée
Récurrents
+
Non récur.]]+M148</f>
        <v>206510</v>
      </c>
    </row>
    <row r="149" spans="1:14" x14ac:dyDescent="0.25">
      <c r="A149" s="3" t="s">
        <v>54</v>
      </c>
      <c r="B149" s="27" t="s">
        <v>253</v>
      </c>
      <c r="C149" s="28" t="s">
        <v>253</v>
      </c>
      <c r="D149" s="42" t="s">
        <v>3</v>
      </c>
      <c r="E149" s="43">
        <v>0</v>
      </c>
      <c r="F149" s="43">
        <v>0</v>
      </c>
      <c r="G149" s="43">
        <v>0</v>
      </c>
      <c r="H149" s="43">
        <v>0</v>
      </c>
      <c r="I149" s="43">
        <v>0</v>
      </c>
      <c r="J149" s="16"/>
      <c r="K149" s="45">
        <v>0</v>
      </c>
      <c r="L149" s="45">
        <v>22160</v>
      </c>
      <c r="M149" s="45"/>
      <c r="N149" s="45">
        <f>Tableau11[[#This Row],[MISSION
GLOBALE
2023-2024
Après
rehaussement]]+Tableau11[[#This Row],[ENTENTE
SPÉCIFIQUE 
2023-2024
Indexée
Récurrents
+
Non récur.]]+M149</f>
        <v>22160</v>
      </c>
    </row>
    <row r="150" spans="1:14" x14ac:dyDescent="0.25">
      <c r="A150" s="3" t="s">
        <v>53</v>
      </c>
      <c r="B150" s="41" t="s">
        <v>11</v>
      </c>
      <c r="C150" s="28" t="s">
        <v>255</v>
      </c>
      <c r="D150" s="42" t="s">
        <v>52</v>
      </c>
      <c r="E150" s="43">
        <v>642321</v>
      </c>
      <c r="F150" s="43">
        <v>348438</v>
      </c>
      <c r="G150" s="43">
        <v>230668</v>
      </c>
      <c r="H150" s="43">
        <v>0</v>
      </c>
      <c r="I150" s="43">
        <v>60000</v>
      </c>
      <c r="J150" s="16"/>
      <c r="K150" s="45">
        <v>290668</v>
      </c>
      <c r="L150" s="45">
        <v>32334</v>
      </c>
      <c r="M150" s="45">
        <f>289780+5206</f>
        <v>294986</v>
      </c>
      <c r="N150" s="45">
        <f>Tableau11[[#This Row],[MISSION
GLOBALE
2023-2024
Après
rehaussement]]+Tableau11[[#This Row],[ENTENTE
SPÉCIFIQUE 
2023-2024
Indexée
Récurrents
+
Non récur.]]+M150</f>
        <v>617988</v>
      </c>
    </row>
    <row r="151" spans="1:14" x14ac:dyDescent="0.25">
      <c r="A151" s="3" t="s">
        <v>51</v>
      </c>
      <c r="B151" s="27" t="s">
        <v>253</v>
      </c>
      <c r="C151" s="28" t="s">
        <v>253</v>
      </c>
      <c r="D151" s="42" t="s">
        <v>31</v>
      </c>
      <c r="E151" s="43">
        <v>0</v>
      </c>
      <c r="F151" s="43">
        <v>0</v>
      </c>
      <c r="G151" s="43">
        <v>0</v>
      </c>
      <c r="H151" s="43">
        <v>0</v>
      </c>
      <c r="I151" s="43">
        <v>0</v>
      </c>
      <c r="J151" s="16"/>
      <c r="K151" s="45">
        <v>0</v>
      </c>
      <c r="L151" s="45">
        <v>0</v>
      </c>
      <c r="M151" s="45">
        <v>223696</v>
      </c>
      <c r="N151" s="45">
        <f>Tableau11[[#This Row],[MISSION
GLOBALE
2023-2024
Après
rehaussement]]+Tableau11[[#This Row],[ENTENTE
SPÉCIFIQUE 
2023-2024
Indexée
Récurrents
+
Non récur.]]+M151</f>
        <v>223696</v>
      </c>
    </row>
    <row r="152" spans="1:14" x14ac:dyDescent="0.25">
      <c r="A152" s="3" t="s">
        <v>50</v>
      </c>
      <c r="B152" s="27" t="s">
        <v>253</v>
      </c>
      <c r="C152" s="28" t="s">
        <v>253</v>
      </c>
      <c r="D152" s="42" t="s">
        <v>9</v>
      </c>
      <c r="E152" s="43">
        <v>0</v>
      </c>
      <c r="F152" s="43">
        <v>0</v>
      </c>
      <c r="G152" s="43">
        <v>0</v>
      </c>
      <c r="H152" s="43">
        <v>0</v>
      </c>
      <c r="I152" s="43">
        <v>0</v>
      </c>
      <c r="J152" s="16"/>
      <c r="K152" s="45">
        <v>0</v>
      </c>
      <c r="L152" s="45">
        <v>134765</v>
      </c>
      <c r="M152" s="45"/>
      <c r="N152" s="45">
        <f>Tableau11[[#This Row],[MISSION
GLOBALE
2023-2024
Après
rehaussement]]+Tableau11[[#This Row],[ENTENTE
SPÉCIFIQUE 
2023-2024
Indexée
Récurrents
+
Non récur.]]+M152</f>
        <v>134765</v>
      </c>
    </row>
    <row r="153" spans="1:14" x14ac:dyDescent="0.25">
      <c r="A153" s="3" t="s">
        <v>49</v>
      </c>
      <c r="B153" s="41" t="s">
        <v>5</v>
      </c>
      <c r="C153" s="27" t="s">
        <v>219</v>
      </c>
      <c r="D153" s="42" t="s">
        <v>42</v>
      </c>
      <c r="E153" s="43">
        <v>256367</v>
      </c>
      <c r="F153" s="43">
        <v>318963</v>
      </c>
      <c r="G153" s="43">
        <v>287708</v>
      </c>
      <c r="H153" s="43">
        <v>0</v>
      </c>
      <c r="I153" s="43">
        <v>3052</v>
      </c>
      <c r="J153" s="16"/>
      <c r="K153" s="45">
        <v>290760</v>
      </c>
      <c r="L153" s="45">
        <v>122295</v>
      </c>
      <c r="M153" s="45"/>
      <c r="N153" s="45">
        <f>Tableau11[[#This Row],[MISSION
GLOBALE
2023-2024
Après
rehaussement]]+Tableau11[[#This Row],[ENTENTE
SPÉCIFIQUE 
2023-2024
Indexée
Récurrents
+
Non récur.]]+M153</f>
        <v>413055</v>
      </c>
    </row>
    <row r="154" spans="1:14" x14ac:dyDescent="0.25">
      <c r="A154" s="3" t="s">
        <v>48</v>
      </c>
      <c r="B154" s="41" t="s">
        <v>8</v>
      </c>
      <c r="C154" s="28" t="s">
        <v>252</v>
      </c>
      <c r="D154" s="42" t="s">
        <v>39</v>
      </c>
      <c r="E154" s="43">
        <v>188722</v>
      </c>
      <c r="F154" s="43">
        <v>349969</v>
      </c>
      <c r="G154" s="43">
        <v>155174</v>
      </c>
      <c r="H154" s="43">
        <v>0</v>
      </c>
      <c r="I154" s="43">
        <v>13114</v>
      </c>
      <c r="J154" s="16"/>
      <c r="K154" s="45">
        <v>168288</v>
      </c>
      <c r="L154" s="45">
        <v>0</v>
      </c>
      <c r="M154" s="45"/>
      <c r="N154" s="45">
        <f>Tableau11[[#This Row],[MISSION
GLOBALE
2023-2024
Après
rehaussement]]+Tableau11[[#This Row],[ENTENTE
SPÉCIFIQUE 
2023-2024
Indexée
Récurrents
+
Non récur.]]+M154</f>
        <v>168288</v>
      </c>
    </row>
    <row r="155" spans="1:14" x14ac:dyDescent="0.25">
      <c r="A155" s="3" t="s">
        <v>47</v>
      </c>
      <c r="B155" s="27" t="s">
        <v>253</v>
      </c>
      <c r="C155" s="28" t="s">
        <v>253</v>
      </c>
      <c r="D155" s="42" t="s">
        <v>26</v>
      </c>
      <c r="E155" s="43">
        <v>0</v>
      </c>
      <c r="F155" s="43">
        <v>0</v>
      </c>
      <c r="G155" s="43">
        <v>0</v>
      </c>
      <c r="H155" s="43">
        <v>0</v>
      </c>
      <c r="I155" s="43">
        <v>0</v>
      </c>
      <c r="J155" s="16"/>
      <c r="K155" s="45">
        <v>0</v>
      </c>
      <c r="L155" s="45">
        <v>0</v>
      </c>
      <c r="M155" s="45">
        <v>5133</v>
      </c>
      <c r="N155" s="45">
        <f>Tableau11[[#This Row],[MISSION
GLOBALE
2023-2024
Après
rehaussement]]+Tableau11[[#This Row],[ENTENTE
SPÉCIFIQUE 
2023-2024
Indexée
Récurrents
+
Non récur.]]+M155</f>
        <v>5133</v>
      </c>
    </row>
    <row r="156" spans="1:14" x14ac:dyDescent="0.25">
      <c r="A156" s="3" t="s">
        <v>46</v>
      </c>
      <c r="B156" s="41" t="s">
        <v>5</v>
      </c>
      <c r="C156" s="28" t="s">
        <v>252</v>
      </c>
      <c r="D156" s="42" t="s">
        <v>26</v>
      </c>
      <c r="E156" s="43">
        <v>272065</v>
      </c>
      <c r="F156" s="43">
        <v>178787</v>
      </c>
      <c r="G156" s="43">
        <v>133552</v>
      </c>
      <c r="H156" s="43">
        <v>0</v>
      </c>
      <c r="I156" s="43">
        <v>50000</v>
      </c>
      <c r="J156" s="16"/>
      <c r="K156" s="45">
        <v>183552</v>
      </c>
      <c r="L156" s="45">
        <v>0</v>
      </c>
      <c r="M156" s="45"/>
      <c r="N156" s="45">
        <f>Tableau11[[#This Row],[MISSION
GLOBALE
2023-2024
Après
rehaussement]]+Tableau11[[#This Row],[ENTENTE
SPÉCIFIQUE 
2023-2024
Indexée
Récurrents
+
Non récur.]]+M156</f>
        <v>183552</v>
      </c>
    </row>
    <row r="157" spans="1:14" x14ac:dyDescent="0.25">
      <c r="A157" s="3" t="s">
        <v>45</v>
      </c>
      <c r="B157" s="41" t="s">
        <v>5</v>
      </c>
      <c r="C157" s="27" t="s">
        <v>255</v>
      </c>
      <c r="D157" s="42" t="s">
        <v>44</v>
      </c>
      <c r="E157" s="43">
        <v>327001</v>
      </c>
      <c r="F157" s="43">
        <v>360498</v>
      </c>
      <c r="G157" s="43">
        <v>268871</v>
      </c>
      <c r="H157" s="43">
        <v>0</v>
      </c>
      <c r="I157" s="43">
        <v>22724</v>
      </c>
      <c r="J157" s="16"/>
      <c r="K157" s="45">
        <v>291595</v>
      </c>
      <c r="L157" s="45">
        <v>82290</v>
      </c>
      <c r="M157" s="45"/>
      <c r="N157" s="45">
        <f>Tableau11[[#This Row],[MISSION
GLOBALE
2023-2024
Après
rehaussement]]+Tableau11[[#This Row],[ENTENTE
SPÉCIFIQUE 
2023-2024
Indexée
Récurrents
+
Non récur.]]+M157</f>
        <v>373885</v>
      </c>
    </row>
    <row r="158" spans="1:14" x14ac:dyDescent="0.25">
      <c r="A158" s="3" t="s">
        <v>43</v>
      </c>
      <c r="B158" s="41" t="s">
        <v>5</v>
      </c>
      <c r="C158" s="28" t="s">
        <v>252</v>
      </c>
      <c r="D158" s="42" t="s">
        <v>42</v>
      </c>
      <c r="E158" s="43">
        <v>264216</v>
      </c>
      <c r="F158" s="43">
        <v>410970</v>
      </c>
      <c r="G158" s="43">
        <v>249367</v>
      </c>
      <c r="H158" s="43">
        <v>0</v>
      </c>
      <c r="I158" s="43">
        <v>2645</v>
      </c>
      <c r="J158" s="16"/>
      <c r="K158" s="45">
        <v>252012</v>
      </c>
      <c r="L158" s="45">
        <v>0</v>
      </c>
      <c r="M158" s="45"/>
      <c r="N158" s="45">
        <f>Tableau11[[#This Row],[MISSION
GLOBALE
2023-2024
Après
rehaussement]]+Tableau11[[#This Row],[ENTENTE
SPÉCIFIQUE 
2023-2024
Indexée
Récurrents
+
Non récur.]]+M158</f>
        <v>252012</v>
      </c>
    </row>
    <row r="159" spans="1:14" x14ac:dyDescent="0.25">
      <c r="A159" s="3" t="s">
        <v>41</v>
      </c>
      <c r="B159" s="41" t="s">
        <v>8</v>
      </c>
      <c r="C159" s="27" t="s">
        <v>254</v>
      </c>
      <c r="D159" s="42" t="s">
        <v>15</v>
      </c>
      <c r="E159" s="43">
        <v>25693</v>
      </c>
      <c r="F159" s="43">
        <v>32738</v>
      </c>
      <c r="G159" s="43">
        <v>33949</v>
      </c>
      <c r="H159" s="43">
        <v>0</v>
      </c>
      <c r="I159" s="43">
        <v>360</v>
      </c>
      <c r="J159" s="16"/>
      <c r="K159" s="45">
        <v>34309</v>
      </c>
      <c r="L159" s="45">
        <v>0</v>
      </c>
      <c r="M159" s="45"/>
      <c r="N159" s="45">
        <f>Tableau11[[#This Row],[MISSION
GLOBALE
2023-2024
Après
rehaussement]]+Tableau11[[#This Row],[ENTENTE
SPÉCIFIQUE 
2023-2024
Indexée
Récurrents
+
Non récur.]]+M159</f>
        <v>34309</v>
      </c>
    </row>
    <row r="160" spans="1:14" x14ac:dyDescent="0.25">
      <c r="A160" s="3" t="s">
        <v>40</v>
      </c>
      <c r="B160" s="41" t="s">
        <v>8</v>
      </c>
      <c r="C160" s="28" t="s">
        <v>219</v>
      </c>
      <c r="D160" s="42" t="s">
        <v>39</v>
      </c>
      <c r="E160" s="43">
        <v>166304</v>
      </c>
      <c r="F160" s="43">
        <v>340188</v>
      </c>
      <c r="G160" s="43">
        <v>136741</v>
      </c>
      <c r="H160" s="43">
        <v>0</v>
      </c>
      <c r="I160" s="43">
        <v>11556</v>
      </c>
      <c r="J160" s="16"/>
      <c r="K160" s="45">
        <v>148297</v>
      </c>
      <c r="L160" s="45">
        <v>18625</v>
      </c>
      <c r="M160" s="45"/>
      <c r="N160" s="45">
        <f>Tableau11[[#This Row],[MISSION
GLOBALE
2023-2024
Après
rehaussement]]+Tableau11[[#This Row],[ENTENTE
SPÉCIFIQUE 
2023-2024
Indexée
Récurrents
+
Non récur.]]+M160</f>
        <v>166922</v>
      </c>
    </row>
    <row r="161" spans="1:14" x14ac:dyDescent="0.25">
      <c r="A161" s="3" t="s">
        <v>38</v>
      </c>
      <c r="B161" s="41" t="s">
        <v>5</v>
      </c>
      <c r="C161" s="27" t="s">
        <v>254</v>
      </c>
      <c r="D161" s="42" t="s">
        <v>6</v>
      </c>
      <c r="E161" s="43">
        <v>248521</v>
      </c>
      <c r="F161" s="43">
        <v>55026</v>
      </c>
      <c r="G161" s="43">
        <v>57062</v>
      </c>
      <c r="H161" s="43">
        <v>0</v>
      </c>
      <c r="I161" s="43">
        <v>605</v>
      </c>
      <c r="J161" s="16"/>
      <c r="K161" s="45">
        <v>57667</v>
      </c>
      <c r="L161" s="45">
        <v>0</v>
      </c>
      <c r="M161" s="45"/>
      <c r="N161" s="45">
        <f>Tableau11[[#This Row],[MISSION
GLOBALE
2023-2024
Après
rehaussement]]+Tableau11[[#This Row],[ENTENTE
SPÉCIFIQUE 
2023-2024
Indexée
Récurrents
+
Non récur.]]+M161</f>
        <v>57667</v>
      </c>
    </row>
    <row r="162" spans="1:14" x14ac:dyDescent="0.25">
      <c r="A162" s="3" t="s">
        <v>37</v>
      </c>
      <c r="B162" s="41" t="s">
        <v>5</v>
      </c>
      <c r="C162" s="28" t="s">
        <v>219</v>
      </c>
      <c r="D162" s="42" t="s">
        <v>6</v>
      </c>
      <c r="E162" s="43">
        <v>256367</v>
      </c>
      <c r="F162" s="43">
        <v>654512</v>
      </c>
      <c r="G162" s="43">
        <v>210793</v>
      </c>
      <c r="H162" s="43">
        <v>0</v>
      </c>
      <c r="I162" s="43">
        <v>17816</v>
      </c>
      <c r="J162" s="16"/>
      <c r="K162" s="45">
        <v>228609</v>
      </c>
      <c r="L162" s="45">
        <v>4241</v>
      </c>
      <c r="M162" s="45"/>
      <c r="N162" s="45">
        <f>Tableau11[[#This Row],[MISSION
GLOBALE
2023-2024
Après
rehaussement]]+Tableau11[[#This Row],[ENTENTE
SPÉCIFIQUE 
2023-2024
Indexée
Récurrents
+
Non récur.]]+M162</f>
        <v>232850</v>
      </c>
    </row>
    <row r="163" spans="1:14" x14ac:dyDescent="0.25">
      <c r="A163" s="3" t="s">
        <v>36</v>
      </c>
      <c r="B163" s="27" t="s">
        <v>253</v>
      </c>
      <c r="C163" s="28" t="s">
        <v>253</v>
      </c>
      <c r="D163" s="42" t="s">
        <v>13</v>
      </c>
      <c r="E163" s="43">
        <v>0</v>
      </c>
      <c r="F163" s="43">
        <v>0</v>
      </c>
      <c r="G163" s="43">
        <v>0</v>
      </c>
      <c r="H163" s="43">
        <v>0</v>
      </c>
      <c r="I163" s="43">
        <v>0</v>
      </c>
      <c r="J163" s="16"/>
      <c r="K163" s="45">
        <v>0</v>
      </c>
      <c r="L163" s="45">
        <v>84213</v>
      </c>
      <c r="M163" s="45"/>
      <c r="N163" s="45">
        <f>Tableau11[[#This Row],[MISSION
GLOBALE
2023-2024
Après
rehaussement]]+Tableau11[[#This Row],[ENTENTE
SPÉCIFIQUE 
2023-2024
Indexée
Récurrents
+
Non récur.]]+M163</f>
        <v>84213</v>
      </c>
    </row>
    <row r="164" spans="1:14" x14ac:dyDescent="0.25">
      <c r="A164" s="3" t="s">
        <v>35</v>
      </c>
      <c r="B164" s="41" t="s">
        <v>5</v>
      </c>
      <c r="C164" s="28" t="s">
        <v>219</v>
      </c>
      <c r="D164" s="42" t="s">
        <v>15</v>
      </c>
      <c r="E164" s="43">
        <v>256367</v>
      </c>
      <c r="F164" s="43">
        <v>247272</v>
      </c>
      <c r="G164" s="43">
        <v>210793</v>
      </c>
      <c r="H164" s="43">
        <v>0</v>
      </c>
      <c r="I164" s="43">
        <v>17816</v>
      </c>
      <c r="J164" s="16"/>
      <c r="K164" s="45">
        <v>228609</v>
      </c>
      <c r="L164" s="45">
        <v>61608</v>
      </c>
      <c r="M164" s="45"/>
      <c r="N164" s="45">
        <f>Tableau11[[#This Row],[MISSION
GLOBALE
2023-2024
Après
rehaussement]]+Tableau11[[#This Row],[ENTENTE
SPÉCIFIQUE 
2023-2024
Indexée
Récurrents
+
Non récur.]]+M164</f>
        <v>290217</v>
      </c>
    </row>
    <row r="165" spans="1:14" x14ac:dyDescent="0.25">
      <c r="A165" s="3" t="s">
        <v>34</v>
      </c>
      <c r="B165" s="41" t="s">
        <v>5</v>
      </c>
      <c r="C165" s="27" t="s">
        <v>219</v>
      </c>
      <c r="D165" s="42" t="s">
        <v>13</v>
      </c>
      <c r="E165" s="43">
        <v>256367</v>
      </c>
      <c r="F165" s="43">
        <v>238272</v>
      </c>
      <c r="G165" s="43">
        <v>210793</v>
      </c>
      <c r="H165" s="43">
        <v>0</v>
      </c>
      <c r="I165" s="43">
        <v>17816</v>
      </c>
      <c r="J165" s="16"/>
      <c r="K165" s="45">
        <v>228609</v>
      </c>
      <c r="L165" s="45">
        <v>40624</v>
      </c>
      <c r="M165" s="45"/>
      <c r="N165" s="45">
        <f>Tableau11[[#This Row],[MISSION
GLOBALE
2023-2024
Après
rehaussement]]+Tableau11[[#This Row],[ENTENTE
SPÉCIFIQUE 
2023-2024
Indexée
Récurrents
+
Non récur.]]+M165</f>
        <v>269233</v>
      </c>
    </row>
    <row r="166" spans="1:14" x14ac:dyDescent="0.25">
      <c r="A166" s="3" t="s">
        <v>33</v>
      </c>
      <c r="B166" s="41" t="s">
        <v>5</v>
      </c>
      <c r="C166" s="28" t="s">
        <v>219</v>
      </c>
      <c r="D166" s="42" t="s">
        <v>15</v>
      </c>
      <c r="E166" s="43">
        <v>256367</v>
      </c>
      <c r="F166" s="43">
        <v>306704</v>
      </c>
      <c r="G166" s="43">
        <v>210793</v>
      </c>
      <c r="H166" s="43">
        <v>0</v>
      </c>
      <c r="I166" s="43">
        <v>17816</v>
      </c>
      <c r="J166" s="16"/>
      <c r="K166" s="45">
        <v>228609</v>
      </c>
      <c r="L166" s="45">
        <v>70850</v>
      </c>
      <c r="M166" s="45"/>
      <c r="N166" s="45">
        <f>Tableau11[[#This Row],[MISSION
GLOBALE
2023-2024
Après
rehaussement]]+Tableau11[[#This Row],[ENTENTE
SPÉCIFIQUE 
2023-2024
Indexée
Récurrents
+
Non récur.]]+M166</f>
        <v>299459</v>
      </c>
    </row>
    <row r="167" spans="1:14" x14ac:dyDescent="0.25">
      <c r="A167" s="3" t="s">
        <v>32</v>
      </c>
      <c r="B167" s="41" t="s">
        <v>11</v>
      </c>
      <c r="C167" s="27" t="s">
        <v>255</v>
      </c>
      <c r="D167" s="42" t="s">
        <v>31</v>
      </c>
      <c r="E167" s="43">
        <v>642321</v>
      </c>
      <c r="F167" s="43">
        <v>548352</v>
      </c>
      <c r="G167" s="43">
        <v>508847</v>
      </c>
      <c r="H167" s="43">
        <v>0</v>
      </c>
      <c r="I167" s="43">
        <v>57661</v>
      </c>
      <c r="J167" s="16"/>
      <c r="K167" s="45">
        <v>566508</v>
      </c>
      <c r="L167" s="45">
        <v>120096</v>
      </c>
      <c r="M167" s="45">
        <v>14216</v>
      </c>
      <c r="N167" s="45">
        <f>Tableau11[[#This Row],[MISSION
GLOBALE
2023-2024
Après
rehaussement]]+Tableau11[[#This Row],[ENTENTE
SPÉCIFIQUE 
2023-2024
Indexée
Récurrents
+
Non récur.]]+M167</f>
        <v>700820</v>
      </c>
    </row>
    <row r="168" spans="1:14" x14ac:dyDescent="0.25">
      <c r="A168" s="3" t="s">
        <v>30</v>
      </c>
      <c r="B168" s="41" t="s">
        <v>5</v>
      </c>
      <c r="C168" s="28" t="s">
        <v>219</v>
      </c>
      <c r="D168" s="42" t="s">
        <v>29</v>
      </c>
      <c r="E168" s="43">
        <v>256367</v>
      </c>
      <c r="F168" s="43">
        <v>216234</v>
      </c>
      <c r="G168" s="43">
        <v>210793</v>
      </c>
      <c r="H168" s="43">
        <v>0</v>
      </c>
      <c r="I168" s="43">
        <v>12962</v>
      </c>
      <c r="J168" s="16"/>
      <c r="K168" s="45">
        <v>223755</v>
      </c>
      <c r="L168" s="45">
        <v>26174</v>
      </c>
      <c r="M168" s="45"/>
      <c r="N168" s="45">
        <f>Tableau11[[#This Row],[MISSION
GLOBALE
2023-2024
Après
rehaussement]]+Tableau11[[#This Row],[ENTENTE
SPÉCIFIQUE 
2023-2024
Indexée
Récurrents
+
Non récur.]]+M168</f>
        <v>249929</v>
      </c>
    </row>
    <row r="169" spans="1:14" x14ac:dyDescent="0.25">
      <c r="A169" s="3" t="s">
        <v>28</v>
      </c>
      <c r="B169" s="41" t="s">
        <v>8</v>
      </c>
      <c r="C169" s="27" t="s">
        <v>252</v>
      </c>
      <c r="D169" s="42" t="s">
        <v>26</v>
      </c>
      <c r="E169" s="43">
        <v>188722</v>
      </c>
      <c r="F169" s="43">
        <v>453589</v>
      </c>
      <c r="G169" s="43">
        <v>245469</v>
      </c>
      <c r="H169" s="43">
        <v>0</v>
      </c>
      <c r="I169" s="43">
        <v>2604</v>
      </c>
      <c r="J169" s="16"/>
      <c r="K169" s="45">
        <v>248073</v>
      </c>
      <c r="L169" s="45">
        <v>4549</v>
      </c>
      <c r="M169" s="45"/>
      <c r="N169" s="45">
        <f>Tableau11[[#This Row],[MISSION
GLOBALE
2023-2024
Après
rehaussement]]+Tableau11[[#This Row],[ENTENTE
SPÉCIFIQUE 
2023-2024
Indexée
Récurrents
+
Non récur.]]+M169</f>
        <v>252622</v>
      </c>
    </row>
    <row r="170" spans="1:14" x14ac:dyDescent="0.25">
      <c r="A170" s="3" t="s">
        <v>27</v>
      </c>
      <c r="B170" s="41" t="s">
        <v>5</v>
      </c>
      <c r="C170" s="28" t="s">
        <v>252</v>
      </c>
      <c r="D170" s="42" t="s">
        <v>26</v>
      </c>
      <c r="E170" s="43">
        <v>264216</v>
      </c>
      <c r="F170" s="43">
        <v>364496</v>
      </c>
      <c r="G170" s="43">
        <v>217247</v>
      </c>
      <c r="H170" s="43">
        <v>0</v>
      </c>
      <c r="I170" s="43">
        <v>18361</v>
      </c>
      <c r="J170" s="16"/>
      <c r="K170" s="45">
        <v>235608</v>
      </c>
      <c r="L170" s="45">
        <v>0</v>
      </c>
      <c r="M170" s="45">
        <v>221899</v>
      </c>
      <c r="N170" s="45">
        <f>Tableau11[[#This Row],[MISSION
GLOBALE
2023-2024
Après
rehaussement]]+Tableau11[[#This Row],[ENTENTE
SPÉCIFIQUE 
2023-2024
Indexée
Récurrents
+
Non récur.]]+M170</f>
        <v>457507</v>
      </c>
    </row>
    <row r="171" spans="1:14" x14ac:dyDescent="0.25">
      <c r="A171" s="3" t="s">
        <v>25</v>
      </c>
      <c r="B171" s="41" t="s">
        <v>8</v>
      </c>
      <c r="C171" s="27" t="s">
        <v>219</v>
      </c>
      <c r="D171" s="42" t="s">
        <v>3</v>
      </c>
      <c r="E171" s="43">
        <v>166304</v>
      </c>
      <c r="F171" s="43">
        <v>289026</v>
      </c>
      <c r="G171" s="43">
        <v>156078</v>
      </c>
      <c r="H171" s="43">
        <v>0</v>
      </c>
      <c r="I171" s="43">
        <v>1656</v>
      </c>
      <c r="J171" s="16"/>
      <c r="K171" s="45">
        <v>157734</v>
      </c>
      <c r="L171" s="45">
        <v>0</v>
      </c>
      <c r="M171" s="45"/>
      <c r="N171" s="45">
        <f>Tableau11[[#This Row],[MISSION
GLOBALE
2023-2024
Après
rehaussement]]+Tableau11[[#This Row],[ENTENTE
SPÉCIFIQUE 
2023-2024
Indexée
Récurrents
+
Non récur.]]+M171</f>
        <v>157734</v>
      </c>
    </row>
    <row r="172" spans="1:14" x14ac:dyDescent="0.25">
      <c r="A172" s="3" t="s">
        <v>24</v>
      </c>
      <c r="B172" s="41" t="s">
        <v>5</v>
      </c>
      <c r="C172" s="28" t="s">
        <v>255</v>
      </c>
      <c r="D172" s="42" t="s">
        <v>3</v>
      </c>
      <c r="E172" s="43">
        <v>327001</v>
      </c>
      <c r="F172" s="43">
        <v>469908</v>
      </c>
      <c r="G172" s="43">
        <v>281613</v>
      </c>
      <c r="H172" s="43">
        <v>0</v>
      </c>
      <c r="I172" s="43">
        <v>9982</v>
      </c>
      <c r="J172" s="16"/>
      <c r="K172" s="45">
        <v>291595</v>
      </c>
      <c r="L172" s="45">
        <v>0</v>
      </c>
      <c r="M172" s="45"/>
      <c r="N172" s="45">
        <f>Tableau11[[#This Row],[MISSION
GLOBALE
2023-2024
Après
rehaussement]]+Tableau11[[#This Row],[ENTENTE
SPÉCIFIQUE 
2023-2024
Indexée
Récurrents
+
Non récur.]]+M172</f>
        <v>291595</v>
      </c>
    </row>
    <row r="173" spans="1:14" x14ac:dyDescent="0.25">
      <c r="A173" s="3" t="s">
        <v>23</v>
      </c>
      <c r="B173" s="41" t="s">
        <v>8</v>
      </c>
      <c r="C173" s="27" t="s">
        <v>254</v>
      </c>
      <c r="D173" s="42" t="s">
        <v>15</v>
      </c>
      <c r="E173" s="43">
        <v>158830</v>
      </c>
      <c r="F173" s="43">
        <v>151594</v>
      </c>
      <c r="G173" s="43">
        <v>83099</v>
      </c>
      <c r="H173" s="43">
        <v>0</v>
      </c>
      <c r="I173" s="43">
        <v>58533</v>
      </c>
      <c r="J173" s="16"/>
      <c r="K173" s="45">
        <v>141632</v>
      </c>
      <c r="L173" s="45">
        <v>4312</v>
      </c>
      <c r="M173" s="45"/>
      <c r="N173" s="45">
        <f>Tableau11[[#This Row],[MISSION
GLOBALE
2023-2024
Après
rehaussement]]+Tableau11[[#This Row],[ENTENTE
SPÉCIFIQUE 
2023-2024
Indexée
Récurrents
+
Non récur.]]+M173</f>
        <v>145944</v>
      </c>
    </row>
    <row r="174" spans="1:14" x14ac:dyDescent="0.25">
      <c r="A174" s="3" t="s">
        <v>22</v>
      </c>
      <c r="B174" s="41" t="s">
        <v>8</v>
      </c>
      <c r="C174" s="28" t="s">
        <v>254</v>
      </c>
      <c r="D174" s="42" t="s">
        <v>15</v>
      </c>
      <c r="E174" s="43">
        <v>158830</v>
      </c>
      <c r="F174" s="43">
        <v>167178</v>
      </c>
      <c r="G174" s="43">
        <v>120429</v>
      </c>
      <c r="H174" s="43">
        <v>0</v>
      </c>
      <c r="I174" s="43">
        <v>21203</v>
      </c>
      <c r="J174" s="16"/>
      <c r="K174" s="45">
        <v>141632</v>
      </c>
      <c r="L174" s="45">
        <v>158123</v>
      </c>
      <c r="M174" s="45"/>
      <c r="N174" s="45">
        <f>Tableau11[[#This Row],[MISSION
GLOBALE
2023-2024
Après
rehaussement]]+Tableau11[[#This Row],[ENTENTE
SPÉCIFIQUE 
2023-2024
Indexée
Récurrents
+
Non récur.]]+M174</f>
        <v>299755</v>
      </c>
    </row>
    <row r="175" spans="1:14" x14ac:dyDescent="0.25">
      <c r="A175" s="3" t="s">
        <v>21</v>
      </c>
      <c r="B175" s="41" t="s">
        <v>8</v>
      </c>
      <c r="C175" s="27" t="s">
        <v>254</v>
      </c>
      <c r="D175" s="42" t="s">
        <v>15</v>
      </c>
      <c r="E175" s="43">
        <v>158830</v>
      </c>
      <c r="F175" s="43">
        <v>133437</v>
      </c>
      <c r="G175" s="43">
        <v>130597</v>
      </c>
      <c r="H175" s="43">
        <v>0</v>
      </c>
      <c r="I175" s="43">
        <v>7500</v>
      </c>
      <c r="J175" s="16"/>
      <c r="K175" s="45">
        <v>138097</v>
      </c>
      <c r="L175" s="45">
        <v>10531</v>
      </c>
      <c r="M175" s="45"/>
      <c r="N175" s="45">
        <f>Tableau11[[#This Row],[MISSION
GLOBALE
2023-2024
Après
rehaussement]]+Tableau11[[#This Row],[ENTENTE
SPÉCIFIQUE 
2023-2024
Indexée
Récurrents
+
Non récur.]]+M175</f>
        <v>148628</v>
      </c>
    </row>
    <row r="176" spans="1:14" x14ac:dyDescent="0.25">
      <c r="A176" s="3" t="s">
        <v>20</v>
      </c>
      <c r="B176" s="41" t="s">
        <v>8</v>
      </c>
      <c r="C176" s="28" t="s">
        <v>254</v>
      </c>
      <c r="D176" s="42" t="s">
        <v>15</v>
      </c>
      <c r="E176" s="43">
        <v>158830</v>
      </c>
      <c r="F176" s="43">
        <v>155936</v>
      </c>
      <c r="G176" s="43">
        <v>130596</v>
      </c>
      <c r="H176" s="43">
        <v>0</v>
      </c>
      <c r="I176" s="43">
        <v>11036</v>
      </c>
      <c r="J176" s="16"/>
      <c r="K176" s="45">
        <v>141632</v>
      </c>
      <c r="L176" s="45">
        <v>3480</v>
      </c>
      <c r="M176" s="45"/>
      <c r="N176" s="45">
        <f>Tableau11[[#This Row],[MISSION
GLOBALE
2023-2024
Après
rehaussement]]+Tableau11[[#This Row],[ENTENTE
SPÉCIFIQUE 
2023-2024
Indexée
Récurrents
+
Non récur.]]+M176</f>
        <v>145112</v>
      </c>
    </row>
    <row r="177" spans="1:14" x14ac:dyDescent="0.25">
      <c r="A177" s="3" t="s">
        <v>19</v>
      </c>
      <c r="B177" s="41" t="s">
        <v>8</v>
      </c>
      <c r="C177" s="27" t="s">
        <v>254</v>
      </c>
      <c r="D177" s="42" t="s">
        <v>15</v>
      </c>
      <c r="E177" s="43">
        <v>158830</v>
      </c>
      <c r="F177" s="43">
        <v>151136</v>
      </c>
      <c r="G177" s="43">
        <v>130596</v>
      </c>
      <c r="H177" s="43">
        <v>0</v>
      </c>
      <c r="I177" s="43">
        <v>11036</v>
      </c>
      <c r="J177" s="16"/>
      <c r="K177" s="45">
        <v>141632</v>
      </c>
      <c r="L177" s="45">
        <v>7201</v>
      </c>
      <c r="M177" s="45"/>
      <c r="N177" s="45">
        <f>Tableau11[[#This Row],[MISSION
GLOBALE
2023-2024
Après
rehaussement]]+Tableau11[[#This Row],[ENTENTE
SPÉCIFIQUE 
2023-2024
Indexée
Récurrents
+
Non récur.]]+M177</f>
        <v>148833</v>
      </c>
    </row>
    <row r="178" spans="1:14" x14ac:dyDescent="0.25">
      <c r="A178" s="3" t="s">
        <v>18</v>
      </c>
      <c r="B178" s="41" t="s">
        <v>8</v>
      </c>
      <c r="C178" s="28" t="s">
        <v>254</v>
      </c>
      <c r="D178" s="42" t="s">
        <v>15</v>
      </c>
      <c r="E178" s="43">
        <v>158830</v>
      </c>
      <c r="F178" s="43">
        <v>221185</v>
      </c>
      <c r="G178" s="43">
        <v>130596</v>
      </c>
      <c r="H178" s="43">
        <v>0</v>
      </c>
      <c r="I178" s="43">
        <v>11036</v>
      </c>
      <c r="J178" s="16"/>
      <c r="K178" s="45">
        <v>141632</v>
      </c>
      <c r="L178" s="45">
        <v>10271</v>
      </c>
      <c r="M178" s="45"/>
      <c r="N178" s="45">
        <f>Tableau11[[#This Row],[MISSION
GLOBALE
2023-2024
Après
rehaussement]]+Tableau11[[#This Row],[ENTENTE
SPÉCIFIQUE 
2023-2024
Indexée
Récurrents
+
Non récur.]]+M178</f>
        <v>151903</v>
      </c>
    </row>
    <row r="179" spans="1:14" x14ac:dyDescent="0.25">
      <c r="A179" s="3" t="s">
        <v>17</v>
      </c>
      <c r="B179" s="41" t="s">
        <v>8</v>
      </c>
      <c r="C179" s="27" t="s">
        <v>254</v>
      </c>
      <c r="D179" s="42" t="s">
        <v>15</v>
      </c>
      <c r="E179" s="43">
        <v>158830</v>
      </c>
      <c r="F179" s="43">
        <v>158230</v>
      </c>
      <c r="G179" s="43">
        <v>130596</v>
      </c>
      <c r="H179" s="43">
        <v>0</v>
      </c>
      <c r="I179" s="43">
        <v>11036</v>
      </c>
      <c r="J179" s="16"/>
      <c r="K179" s="45">
        <v>141632</v>
      </c>
      <c r="L179" s="45">
        <v>14384</v>
      </c>
      <c r="M179" s="45"/>
      <c r="N179" s="45">
        <f>Tableau11[[#This Row],[MISSION
GLOBALE
2023-2024
Après
rehaussement]]+Tableau11[[#This Row],[ENTENTE
SPÉCIFIQUE 
2023-2024
Indexée
Récurrents
+
Non récur.]]+M179</f>
        <v>156016</v>
      </c>
    </row>
    <row r="180" spans="1:14" x14ac:dyDescent="0.25">
      <c r="A180" s="3" t="s">
        <v>16</v>
      </c>
      <c r="B180" s="41" t="s">
        <v>8</v>
      </c>
      <c r="C180" s="28" t="s">
        <v>254</v>
      </c>
      <c r="D180" s="42" t="s">
        <v>15</v>
      </c>
      <c r="E180" s="43">
        <v>158830</v>
      </c>
      <c r="F180" s="43">
        <v>53982</v>
      </c>
      <c r="G180" s="43">
        <v>55979</v>
      </c>
      <c r="H180" s="43">
        <v>0</v>
      </c>
      <c r="I180" s="43">
        <v>594</v>
      </c>
      <c r="J180" s="16"/>
      <c r="K180" s="45">
        <v>56573</v>
      </c>
      <c r="L180" s="45">
        <v>5790</v>
      </c>
      <c r="M180" s="45"/>
      <c r="N180" s="45">
        <f>Tableau11[[#This Row],[MISSION
GLOBALE
2023-2024
Après
rehaussement]]+Tableau11[[#This Row],[ENTENTE
SPÉCIFIQUE 
2023-2024
Indexée
Récurrents
+
Non récur.]]+M180</f>
        <v>62363</v>
      </c>
    </row>
    <row r="181" spans="1:14" x14ac:dyDescent="0.25">
      <c r="A181" s="3" t="s">
        <v>14</v>
      </c>
      <c r="B181" s="27" t="s">
        <v>253</v>
      </c>
      <c r="C181" s="28" t="s">
        <v>253</v>
      </c>
      <c r="D181" s="42" t="s">
        <v>13</v>
      </c>
      <c r="E181" s="43">
        <v>0</v>
      </c>
      <c r="F181" s="43">
        <v>0</v>
      </c>
      <c r="G181" s="43">
        <v>0</v>
      </c>
      <c r="H181" s="43">
        <v>0</v>
      </c>
      <c r="I181" s="43">
        <v>0</v>
      </c>
      <c r="J181" s="16"/>
      <c r="K181" s="45">
        <v>0</v>
      </c>
      <c r="L181" s="45">
        <v>182714</v>
      </c>
      <c r="M181" s="45"/>
      <c r="N181" s="45">
        <f>Tableau11[[#This Row],[MISSION
GLOBALE
2023-2024
Après
rehaussement]]+Tableau11[[#This Row],[ENTENTE
SPÉCIFIQUE 
2023-2024
Indexée
Récurrents
+
Non récur.]]+M181</f>
        <v>182714</v>
      </c>
    </row>
    <row r="182" spans="1:14" x14ac:dyDescent="0.25">
      <c r="A182" s="3" t="s">
        <v>12</v>
      </c>
      <c r="B182" s="41" t="s">
        <v>11</v>
      </c>
      <c r="C182" s="28" t="s">
        <v>252</v>
      </c>
      <c r="D182" s="42" t="s">
        <v>3</v>
      </c>
      <c r="E182" s="43">
        <v>478824</v>
      </c>
      <c r="F182" s="43">
        <v>882546</v>
      </c>
      <c r="G182" s="43">
        <v>514503</v>
      </c>
      <c r="H182" s="43">
        <v>0</v>
      </c>
      <c r="I182" s="43">
        <v>5458</v>
      </c>
      <c r="J182" s="16"/>
      <c r="K182" s="45">
        <v>519961</v>
      </c>
      <c r="L182" s="45">
        <v>542682</v>
      </c>
      <c r="M182" s="45"/>
      <c r="N182" s="45">
        <f>Tableau11[[#This Row],[MISSION
GLOBALE
2023-2024
Après
rehaussement]]+Tableau11[[#This Row],[ENTENTE
SPÉCIFIQUE 
2023-2024
Indexée
Récurrents
+
Non récur.]]+M182</f>
        <v>1062643</v>
      </c>
    </row>
    <row r="183" spans="1:14" x14ac:dyDescent="0.25">
      <c r="A183" s="3" t="s">
        <v>10</v>
      </c>
      <c r="B183" s="41" t="s">
        <v>8</v>
      </c>
      <c r="C183" s="27" t="s">
        <v>252</v>
      </c>
      <c r="D183" s="42" t="s">
        <v>9</v>
      </c>
      <c r="E183" s="43">
        <v>173776</v>
      </c>
      <c r="F183" s="43">
        <v>212787</v>
      </c>
      <c r="G183" s="43">
        <v>142885</v>
      </c>
      <c r="H183" s="43">
        <v>0</v>
      </c>
      <c r="I183" s="43">
        <v>12075</v>
      </c>
      <c r="J183" s="16"/>
      <c r="K183" s="45">
        <v>154960</v>
      </c>
      <c r="L183" s="45">
        <v>0</v>
      </c>
      <c r="M183" s="45"/>
      <c r="N183" s="45">
        <f>Tableau11[[#This Row],[MISSION
GLOBALE
2023-2024
Après
rehaussement]]+Tableau11[[#This Row],[ENTENTE
SPÉCIFIQUE 
2023-2024
Indexée
Récurrents
+
Non récur.]]+M183</f>
        <v>154960</v>
      </c>
    </row>
    <row r="184" spans="1:14" x14ac:dyDescent="0.25">
      <c r="A184" s="3" t="s">
        <v>7</v>
      </c>
      <c r="B184" s="41" t="s">
        <v>5</v>
      </c>
      <c r="C184" s="28" t="s">
        <v>254</v>
      </c>
      <c r="D184" s="42" t="s">
        <v>6</v>
      </c>
      <c r="E184" s="43">
        <v>248521</v>
      </c>
      <c r="F184" s="43">
        <v>51820</v>
      </c>
      <c r="G184" s="43">
        <v>5639</v>
      </c>
      <c r="H184" s="43">
        <v>0</v>
      </c>
      <c r="I184" s="43">
        <v>60</v>
      </c>
      <c r="J184" s="16"/>
      <c r="K184" s="45">
        <v>5699</v>
      </c>
      <c r="L184" s="45">
        <v>0</v>
      </c>
      <c r="M184" s="45"/>
      <c r="N184" s="45">
        <f>Tableau11[[#This Row],[MISSION
GLOBALE
2023-2024
Après
rehaussement]]+Tableau11[[#This Row],[ENTENTE
SPÉCIFIQUE 
2023-2024
Indexée
Récurrents
+
Non récur.]]+M184</f>
        <v>5699</v>
      </c>
    </row>
    <row r="185" spans="1:14" x14ac:dyDescent="0.25">
      <c r="A185" s="3" t="s">
        <v>4</v>
      </c>
      <c r="B185" s="41" t="s">
        <v>0</v>
      </c>
      <c r="C185" s="27" t="s">
        <v>255</v>
      </c>
      <c r="D185" s="42" t="s">
        <v>3</v>
      </c>
      <c r="E185" s="43">
        <v>233572</v>
      </c>
      <c r="F185" s="43">
        <v>240784</v>
      </c>
      <c r="G185" s="43">
        <v>14475</v>
      </c>
      <c r="H185" s="43">
        <v>0</v>
      </c>
      <c r="I185" s="43">
        <v>154</v>
      </c>
      <c r="J185" s="16"/>
      <c r="K185" s="45">
        <v>14629</v>
      </c>
      <c r="L185" s="45">
        <v>0</v>
      </c>
      <c r="M185" s="45"/>
      <c r="N185" s="45">
        <f>Tableau11[[#This Row],[MISSION
GLOBALE
2023-2024
Après
rehaussement]]+Tableau11[[#This Row],[ENTENTE
SPÉCIFIQUE 
2023-2024
Indexée
Récurrents
+
Non récur.]]+M185</f>
        <v>14629</v>
      </c>
    </row>
    <row r="186" spans="1:14" ht="13.8" thickBot="1" x14ac:dyDescent="0.3">
      <c r="A186" s="2" t="s">
        <v>2</v>
      </c>
      <c r="B186" s="47" t="s">
        <v>0</v>
      </c>
      <c r="C186" s="29" t="s">
        <v>255</v>
      </c>
      <c r="D186" s="48" t="s">
        <v>1</v>
      </c>
      <c r="E186" s="49">
        <v>233572</v>
      </c>
      <c r="F186" s="49">
        <v>514343</v>
      </c>
      <c r="G186" s="49">
        <v>192050</v>
      </c>
      <c r="H186" s="49">
        <v>0</v>
      </c>
      <c r="I186" s="49">
        <v>60000</v>
      </c>
      <c r="J186" s="17"/>
      <c r="K186" s="50">
        <v>252050</v>
      </c>
      <c r="L186" s="50">
        <v>0</v>
      </c>
      <c r="M186" s="50"/>
      <c r="N186" s="50">
        <f>Tableau11[[#This Row],[MISSION
GLOBALE
2023-2024
Après
rehaussement]]+Tableau11[[#This Row],[ENTENTE
SPÉCIFIQUE 
2023-2024
Indexée
Récurrents
+
Non récur.]]+M186</f>
        <v>252050</v>
      </c>
    </row>
    <row r="187" spans="1:14" x14ac:dyDescent="0.25">
      <c r="A187" s="25">
        <f>SUBTOTAL(103,Tableau11[NOM DE L''ORGANISME])</f>
        <v>177</v>
      </c>
      <c r="B187" s="40"/>
      <c r="C187" s="24"/>
      <c r="D187" s="24"/>
      <c r="E187" s="26">
        <f>SUBTOTAL(109,Tableau11[BUDGET DE BASE REQUIS 
2023-2024])</f>
        <v>37730240</v>
      </c>
      <c r="F187" s="26">
        <f>SUBTOTAL(109,Tableau11[DEMANDES DE REHAUSSEMENT
EN MISSION GLOBALE
2023-2024])</f>
        <v>61234168.75</v>
      </c>
      <c r="G187" s="26">
        <f>SUBTOTAL(109,Tableau11[MISSION
GLOBALE
2023-2024 INDEXÉ 
Avant rehaussement annuel])</f>
        <v>37362949</v>
      </c>
      <c r="H187" s="26">
        <f>SUBTOTAL(109,Tableau11[MISSION GLOBALE 
2023-2024 
Rehaussement  sectoriel
Récurrents 
+
Non récur.])</f>
        <v>248016</v>
      </c>
      <c r="I187" s="26">
        <f>SUBTOTAL(109,Tableau11[REHAUSSEMENT PSOC 
2023-2024
Selon critères de répartition])</f>
        <v>2018100</v>
      </c>
      <c r="J187" s="18"/>
      <c r="K187" s="26">
        <f>SUBTOTAL(109,Tableau11[MISSION
GLOBALE
2023-2024
Après
rehaussement])</f>
        <v>39629065</v>
      </c>
      <c r="L187" s="26">
        <f>SUBTOTAL(109,Tableau11[ENTENTE
SPÉCIFIQUE 
2023-2024
Indexée
Récurrents
+
Non récur.])</f>
        <v>7040126</v>
      </c>
      <c r="M187" s="26">
        <f>SUBTOTAL(109,Tableau11[AUTRES FINANCEMENTS
2023-2024])</f>
        <v>1747996</v>
      </c>
      <c r="N187" s="26">
        <f>SUBTOTAL(109,Tableau11[ALLOCATION
GRAND TOTAL
2023-2024])</f>
        <v>48417187</v>
      </c>
    </row>
    <row r="189" spans="1:14" x14ac:dyDescent="0.25">
      <c r="A189" s="1"/>
    </row>
  </sheetData>
  <phoneticPr fontId="19" type="noConversion"/>
  <conditionalFormatting sqref="M43">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5" scale="45"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33"/>
  <sheetViews>
    <sheetView showGridLines="0" zoomScaleNormal="100" workbookViewId="0">
      <selection activeCell="B6" sqref="B6"/>
    </sheetView>
  </sheetViews>
  <sheetFormatPr baseColWidth="10" defaultRowHeight="13.2" x14ac:dyDescent="0.25"/>
  <cols>
    <col min="1" max="1" width="5.44140625" customWidth="1"/>
    <col min="2" max="2" width="68.6640625" customWidth="1"/>
    <col min="3" max="4" width="15.44140625" customWidth="1"/>
    <col min="5" max="5" width="18.88671875" customWidth="1"/>
    <col min="6" max="6" width="20.21875" customWidth="1"/>
    <col min="7" max="7" width="15.44140625" customWidth="1"/>
  </cols>
  <sheetData>
    <row r="2" spans="2:9" ht="17.399999999999999" x14ac:dyDescent="0.3">
      <c r="C2" s="11"/>
      <c r="D2" s="10"/>
      <c r="E2" s="10" t="s">
        <v>216</v>
      </c>
      <c r="F2" s="8"/>
    </row>
    <row r="3" spans="2:9" ht="17.399999999999999" x14ac:dyDescent="0.3">
      <c r="C3" s="8"/>
      <c r="D3" s="9"/>
      <c r="E3" s="9" t="s">
        <v>217</v>
      </c>
      <c r="F3" s="8"/>
    </row>
    <row r="4" spans="2:9" x14ac:dyDescent="0.25">
      <c r="E4" s="7" t="s">
        <v>214</v>
      </c>
    </row>
    <row r="8" spans="2:9" ht="147" customHeight="1" x14ac:dyDescent="0.25">
      <c r="B8" s="91" t="s">
        <v>268</v>
      </c>
      <c r="C8" s="91"/>
      <c r="D8" s="91"/>
      <c r="E8" s="91"/>
      <c r="F8" s="91"/>
      <c r="G8" s="91"/>
      <c r="H8" s="12"/>
      <c r="I8" s="12"/>
    </row>
    <row r="9" spans="2:9" ht="15.6" x14ac:dyDescent="0.25">
      <c r="B9" s="13" t="s">
        <v>205</v>
      </c>
      <c r="C9" s="13" t="s">
        <v>218</v>
      </c>
      <c r="D9" s="13" t="s">
        <v>219</v>
      </c>
      <c r="E9" s="13" t="s">
        <v>220</v>
      </c>
      <c r="F9" s="13" t="s">
        <v>221</v>
      </c>
      <c r="G9" s="13" t="s">
        <v>222</v>
      </c>
    </row>
    <row r="10" spans="2:9" ht="13.8" x14ac:dyDescent="0.25">
      <c r="B10" s="61" t="s">
        <v>223</v>
      </c>
      <c r="C10" s="67"/>
      <c r="D10" s="67"/>
      <c r="E10" s="67"/>
      <c r="F10" s="67"/>
      <c r="G10" s="67"/>
    </row>
    <row r="11" spans="2:9" ht="52.2" customHeight="1" x14ac:dyDescent="0.25">
      <c r="B11" s="51" t="s">
        <v>269</v>
      </c>
      <c r="C11" s="52"/>
      <c r="D11" s="52"/>
      <c r="E11" s="52"/>
      <c r="F11" s="52"/>
      <c r="G11" s="52"/>
    </row>
    <row r="12" spans="2:9" ht="41.4" x14ac:dyDescent="0.25">
      <c r="B12" s="51" t="s">
        <v>224</v>
      </c>
      <c r="C12" s="53" t="s">
        <v>226</v>
      </c>
      <c r="D12" s="53" t="s">
        <v>228</v>
      </c>
      <c r="E12" s="53" t="s">
        <v>280</v>
      </c>
      <c r="F12" s="53" t="s">
        <v>281</v>
      </c>
      <c r="G12" s="53" t="s">
        <v>230</v>
      </c>
    </row>
    <row r="13" spans="2:9" ht="13.8" x14ac:dyDescent="0.25">
      <c r="B13" s="51"/>
      <c r="C13" s="53"/>
      <c r="D13" s="53"/>
      <c r="E13" s="53"/>
      <c r="F13" s="53"/>
      <c r="G13" s="53"/>
    </row>
    <row r="14" spans="2:9" ht="53.4" customHeight="1" x14ac:dyDescent="0.25">
      <c r="B14" s="62" t="s">
        <v>225</v>
      </c>
      <c r="C14" s="68" t="s">
        <v>227</v>
      </c>
      <c r="D14" s="68" t="s">
        <v>229</v>
      </c>
      <c r="E14" s="68" t="s">
        <v>282</v>
      </c>
      <c r="F14" s="68" t="s">
        <v>283</v>
      </c>
      <c r="G14" s="68" t="s">
        <v>231</v>
      </c>
    </row>
    <row r="15" spans="2:9" ht="13.8" x14ac:dyDescent="0.25">
      <c r="B15" s="63" t="s">
        <v>232</v>
      </c>
      <c r="C15" s="54"/>
      <c r="D15" s="54"/>
      <c r="E15" s="54"/>
      <c r="F15" s="54"/>
      <c r="G15" s="55"/>
    </row>
    <row r="16" spans="2:9" ht="63" customHeight="1" x14ac:dyDescent="0.25">
      <c r="B16" s="51" t="s">
        <v>270</v>
      </c>
      <c r="C16" s="56"/>
      <c r="D16" s="56"/>
      <c r="E16" s="56"/>
      <c r="F16" s="56"/>
      <c r="G16" s="52"/>
    </row>
    <row r="17" spans="2:7" ht="23.4" customHeight="1" x14ac:dyDescent="0.25">
      <c r="B17" s="62" t="s">
        <v>225</v>
      </c>
      <c r="C17" s="68" t="s">
        <v>242</v>
      </c>
      <c r="D17" s="68" t="s">
        <v>242</v>
      </c>
      <c r="E17" s="68" t="s">
        <v>242</v>
      </c>
      <c r="F17" s="68" t="s">
        <v>242</v>
      </c>
      <c r="G17" s="68" t="s">
        <v>231</v>
      </c>
    </row>
    <row r="18" spans="2:7" ht="13.8" x14ac:dyDescent="0.25">
      <c r="B18" s="61" t="s">
        <v>233</v>
      </c>
      <c r="C18" s="55"/>
      <c r="D18" s="55"/>
      <c r="E18" s="55"/>
      <c r="F18" s="55"/>
      <c r="G18" s="55"/>
    </row>
    <row r="19" spans="2:7" ht="91.2" customHeight="1" x14ac:dyDescent="0.25">
      <c r="B19" s="51" t="s">
        <v>271</v>
      </c>
      <c r="C19" s="52"/>
      <c r="D19" s="52"/>
      <c r="E19" s="52"/>
      <c r="F19" s="52"/>
      <c r="G19" s="52"/>
    </row>
    <row r="20" spans="2:7" ht="49.8" customHeight="1" x14ac:dyDescent="0.25">
      <c r="B20" s="62" t="s">
        <v>225</v>
      </c>
      <c r="C20" s="68" t="s">
        <v>234</v>
      </c>
      <c r="D20" s="68" t="s">
        <v>235</v>
      </c>
      <c r="E20" s="68" t="s">
        <v>284</v>
      </c>
      <c r="F20" s="68" t="s">
        <v>285</v>
      </c>
      <c r="G20" s="68" t="s">
        <v>236</v>
      </c>
    </row>
    <row r="21" spans="2:7" ht="13.8" x14ac:dyDescent="0.25">
      <c r="B21" s="64" t="s">
        <v>237</v>
      </c>
      <c r="C21" s="55"/>
      <c r="D21" s="55"/>
      <c r="E21" s="55"/>
      <c r="F21" s="55"/>
      <c r="G21" s="55"/>
    </row>
    <row r="22" spans="2:7" ht="48.6" customHeight="1" x14ac:dyDescent="0.25">
      <c r="B22" s="65" t="s">
        <v>272</v>
      </c>
      <c r="C22" s="52"/>
      <c r="D22" s="52"/>
      <c r="E22" s="52"/>
      <c r="F22" s="52"/>
      <c r="G22" s="52"/>
    </row>
    <row r="23" spans="2:7" ht="51" customHeight="1" x14ac:dyDescent="0.25">
      <c r="B23" s="62" t="s">
        <v>225</v>
      </c>
      <c r="C23" s="68" t="s">
        <v>238</v>
      </c>
      <c r="D23" s="68" t="s">
        <v>239</v>
      </c>
      <c r="E23" s="68" t="s">
        <v>286</v>
      </c>
      <c r="F23" s="68" t="s">
        <v>287</v>
      </c>
      <c r="G23" s="68" t="s">
        <v>240</v>
      </c>
    </row>
    <row r="24" spans="2:7" ht="13.8" x14ac:dyDescent="0.25">
      <c r="B24" s="61" t="s">
        <v>241</v>
      </c>
      <c r="C24" s="55"/>
      <c r="D24" s="55"/>
      <c r="E24" s="55"/>
      <c r="F24" s="55"/>
      <c r="G24" s="55"/>
    </row>
    <row r="25" spans="2:7" ht="63" customHeight="1" x14ac:dyDescent="0.25">
      <c r="B25" s="66" t="s">
        <v>273</v>
      </c>
      <c r="C25" s="52"/>
      <c r="D25" s="52"/>
      <c r="E25" s="52"/>
      <c r="F25" s="52"/>
      <c r="G25" s="52"/>
    </row>
    <row r="26" spans="2:7" ht="22.2" customHeight="1" x14ac:dyDescent="0.25">
      <c r="B26" s="62" t="s">
        <v>225</v>
      </c>
      <c r="C26" s="68" t="s">
        <v>242</v>
      </c>
      <c r="D26" s="68" t="s">
        <v>242</v>
      </c>
      <c r="E26" s="68" t="s">
        <v>242</v>
      </c>
      <c r="F26" s="68" t="s">
        <v>242</v>
      </c>
      <c r="G26" s="68" t="s">
        <v>231</v>
      </c>
    </row>
    <row r="27" spans="2:7" ht="13.8" x14ac:dyDescent="0.25">
      <c r="B27" s="60"/>
      <c r="C27" s="58"/>
      <c r="D27" s="58"/>
      <c r="E27" s="58"/>
      <c r="F27" s="58"/>
      <c r="G27" s="59"/>
    </row>
    <row r="28" spans="2:7" ht="15.6" x14ac:dyDescent="0.25">
      <c r="B28" s="57" t="s">
        <v>274</v>
      </c>
      <c r="C28" s="58"/>
      <c r="D28" s="58"/>
      <c r="E28" s="58"/>
      <c r="F28" s="58"/>
      <c r="G28" s="59"/>
    </row>
    <row r="29" spans="2:7" ht="13.8" x14ac:dyDescent="0.25">
      <c r="B29" s="22" t="s">
        <v>275</v>
      </c>
    </row>
    <row r="30" spans="2:7" ht="13.8" x14ac:dyDescent="0.25">
      <c r="B30" s="22" t="s">
        <v>276</v>
      </c>
    </row>
    <row r="31" spans="2:7" ht="13.8" x14ac:dyDescent="0.25">
      <c r="B31" s="22" t="s">
        <v>277</v>
      </c>
    </row>
    <row r="32" spans="2:7" ht="13.8" x14ac:dyDescent="0.25">
      <c r="B32" s="22" t="s">
        <v>278</v>
      </c>
    </row>
    <row r="33" spans="2:2" ht="13.8" x14ac:dyDescent="0.25">
      <c r="B33" s="22" t="s">
        <v>279</v>
      </c>
    </row>
  </sheetData>
  <mergeCells count="1">
    <mergeCell ref="B8:G8"/>
  </mergeCells>
  <printOptions horizontalCentered="1"/>
  <pageMargins left="0.23622047244094491" right="0.23622047244094491" top="0.35433070866141736" bottom="0.35433070866141736" header="0.31496062992125984" footer="0.31496062992125984"/>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192"/>
  <sheetViews>
    <sheetView zoomScale="80" zoomScaleNormal="80" workbookViewId="0">
      <pane xSplit="1" topLeftCell="B1" activePane="topRight" state="frozen"/>
      <selection pane="topRight" activeCell="A8" sqref="A8"/>
    </sheetView>
  </sheetViews>
  <sheetFormatPr baseColWidth="10" defaultRowHeight="13.8" x14ac:dyDescent="0.25"/>
  <cols>
    <col min="1" max="1" width="96.109375" style="70" customWidth="1"/>
    <col min="2" max="2" width="106.77734375" style="70" customWidth="1"/>
    <col min="3" max="3" width="39.109375" style="71" customWidth="1"/>
    <col min="4" max="4" width="14.33203125" style="70" customWidth="1"/>
    <col min="5" max="5" width="41.33203125" style="69" hidden="1" customWidth="1"/>
    <col min="6" max="16384" width="11.5546875" style="70"/>
  </cols>
  <sheetData>
    <row r="7" spans="1:5" ht="48.6" customHeight="1" x14ac:dyDescent="0.4">
      <c r="A7" s="92" t="s">
        <v>288</v>
      </c>
      <c r="B7" s="93"/>
      <c r="C7" s="93"/>
      <c r="D7" s="93"/>
    </row>
    <row r="9" spans="1:5" ht="14.4" thickBot="1" x14ac:dyDescent="0.3"/>
    <row r="10" spans="1:5" ht="25.8" customHeight="1" x14ac:dyDescent="0.25">
      <c r="A10" s="72" t="s">
        <v>289</v>
      </c>
      <c r="B10" s="73" t="s">
        <v>290</v>
      </c>
      <c r="C10" s="73" t="s">
        <v>291</v>
      </c>
      <c r="D10" s="73" t="s">
        <v>292</v>
      </c>
      <c r="E10" s="74" t="s">
        <v>205</v>
      </c>
    </row>
    <row r="11" spans="1:5" ht="19.95" customHeight="1" x14ac:dyDescent="0.25">
      <c r="A11" s="75" t="s">
        <v>204</v>
      </c>
      <c r="B11" s="76" t="s">
        <v>293</v>
      </c>
      <c r="C11" s="77" t="s">
        <v>294</v>
      </c>
      <c r="D11" s="78" t="s">
        <v>295</v>
      </c>
      <c r="E11" s="79" t="s">
        <v>8</v>
      </c>
    </row>
    <row r="12" spans="1:5" ht="19.95" customHeight="1" x14ac:dyDescent="0.25">
      <c r="A12" s="75" t="s">
        <v>203</v>
      </c>
      <c r="B12" s="76" t="s">
        <v>296</v>
      </c>
      <c r="C12" s="77" t="s">
        <v>297</v>
      </c>
      <c r="D12" s="78" t="s">
        <v>298</v>
      </c>
      <c r="E12" s="80" t="s">
        <v>299</v>
      </c>
    </row>
    <row r="13" spans="1:5" ht="19.95" customHeight="1" x14ac:dyDescent="0.25">
      <c r="A13" s="75" t="s">
        <v>202</v>
      </c>
      <c r="B13" s="76" t="s">
        <v>300</v>
      </c>
      <c r="C13" s="77" t="s">
        <v>301</v>
      </c>
      <c r="D13" s="78" t="s">
        <v>302</v>
      </c>
      <c r="E13" s="80" t="s">
        <v>299</v>
      </c>
    </row>
    <row r="14" spans="1:5" ht="19.95" customHeight="1" x14ac:dyDescent="0.25">
      <c r="A14" s="75" t="s">
        <v>201</v>
      </c>
      <c r="B14" s="76" t="s">
        <v>303</v>
      </c>
      <c r="C14" s="77" t="s">
        <v>304</v>
      </c>
      <c r="D14" s="78" t="s">
        <v>305</v>
      </c>
      <c r="E14" s="80" t="s">
        <v>299</v>
      </c>
    </row>
    <row r="15" spans="1:5" ht="19.95" customHeight="1" x14ac:dyDescent="0.25">
      <c r="A15" s="75" t="s">
        <v>200</v>
      </c>
      <c r="B15" s="76" t="s">
        <v>306</v>
      </c>
      <c r="C15" s="81" t="s">
        <v>307</v>
      </c>
      <c r="D15" s="78" t="s">
        <v>308</v>
      </c>
      <c r="E15" s="80" t="s">
        <v>8</v>
      </c>
    </row>
    <row r="16" spans="1:5" ht="19.95" customHeight="1" x14ac:dyDescent="0.25">
      <c r="A16" s="75" t="s">
        <v>199</v>
      </c>
      <c r="B16" s="76" t="s">
        <v>309</v>
      </c>
      <c r="C16" s="77" t="s">
        <v>310</v>
      </c>
      <c r="D16" s="78" t="s">
        <v>311</v>
      </c>
      <c r="E16" s="80" t="s">
        <v>312</v>
      </c>
    </row>
    <row r="17" spans="1:6" ht="19.95" customHeight="1" x14ac:dyDescent="0.25">
      <c r="A17" s="75" t="s">
        <v>198</v>
      </c>
      <c r="B17" s="76" t="s">
        <v>313</v>
      </c>
      <c r="C17" s="77" t="s">
        <v>314</v>
      </c>
      <c r="D17" s="78" t="s">
        <v>315</v>
      </c>
      <c r="E17" s="80" t="s">
        <v>299</v>
      </c>
    </row>
    <row r="18" spans="1:6" ht="19.95" customHeight="1" x14ac:dyDescent="0.25">
      <c r="A18" s="75" t="s">
        <v>197</v>
      </c>
      <c r="B18" s="76" t="s">
        <v>316</v>
      </c>
      <c r="C18" s="77" t="s">
        <v>317</v>
      </c>
      <c r="D18" s="78" t="s">
        <v>318</v>
      </c>
      <c r="E18" s="80" t="s">
        <v>299</v>
      </c>
    </row>
    <row r="19" spans="1:6" ht="19.95" customHeight="1" x14ac:dyDescent="0.25">
      <c r="A19" s="75" t="s">
        <v>196</v>
      </c>
      <c r="B19" s="76" t="s">
        <v>319</v>
      </c>
      <c r="C19" s="81" t="s">
        <v>320</v>
      </c>
      <c r="D19" s="78" t="s">
        <v>321</v>
      </c>
      <c r="E19" s="80" t="s">
        <v>8</v>
      </c>
    </row>
    <row r="20" spans="1:6" ht="19.95" customHeight="1" x14ac:dyDescent="0.25">
      <c r="A20" s="75" t="s">
        <v>195</v>
      </c>
      <c r="B20" s="76" t="s">
        <v>322</v>
      </c>
      <c r="C20" s="77" t="s">
        <v>323</v>
      </c>
      <c r="D20" s="78" t="s">
        <v>324</v>
      </c>
      <c r="E20" s="80" t="s">
        <v>8</v>
      </c>
    </row>
    <row r="21" spans="1:6" ht="19.95" customHeight="1" x14ac:dyDescent="0.25">
      <c r="A21" s="75" t="s">
        <v>194</v>
      </c>
      <c r="B21" s="76" t="s">
        <v>325</v>
      </c>
      <c r="C21" s="82" t="s">
        <v>326</v>
      </c>
      <c r="D21" s="78" t="s">
        <v>327</v>
      </c>
      <c r="E21" s="80" t="s">
        <v>8</v>
      </c>
    </row>
    <row r="22" spans="1:6" ht="19.95" customHeight="1" x14ac:dyDescent="0.25">
      <c r="A22" s="75" t="s">
        <v>193</v>
      </c>
      <c r="B22" s="76" t="s">
        <v>328</v>
      </c>
      <c r="C22" s="77" t="s">
        <v>329</v>
      </c>
      <c r="D22" s="78" t="s">
        <v>330</v>
      </c>
      <c r="E22" s="80" t="s">
        <v>299</v>
      </c>
    </row>
    <row r="23" spans="1:6" ht="19.95" customHeight="1" x14ac:dyDescent="0.25">
      <c r="A23" s="75" t="s">
        <v>192</v>
      </c>
      <c r="B23" s="76" t="s">
        <v>331</v>
      </c>
      <c r="C23" s="77" t="s">
        <v>332</v>
      </c>
      <c r="D23" s="78" t="s">
        <v>333</v>
      </c>
      <c r="E23" s="80" t="s">
        <v>299</v>
      </c>
    </row>
    <row r="24" spans="1:6" ht="19.95" customHeight="1" x14ac:dyDescent="0.25">
      <c r="A24" s="75" t="s">
        <v>334</v>
      </c>
      <c r="B24" s="76" t="s">
        <v>335</v>
      </c>
      <c r="C24" s="77" t="s">
        <v>336</v>
      </c>
      <c r="D24" s="78" t="s">
        <v>318</v>
      </c>
      <c r="E24" s="80" t="s">
        <v>312</v>
      </c>
      <c r="F24" s="83"/>
    </row>
    <row r="25" spans="1:6" ht="19.95" customHeight="1" x14ac:dyDescent="0.25">
      <c r="A25" s="75" t="s">
        <v>191</v>
      </c>
      <c r="B25" s="76" t="s">
        <v>337</v>
      </c>
      <c r="C25" s="77" t="s">
        <v>338</v>
      </c>
      <c r="D25" s="78" t="s">
        <v>339</v>
      </c>
      <c r="E25" s="80" t="s">
        <v>299</v>
      </c>
    </row>
    <row r="26" spans="1:6" ht="19.95" customHeight="1" x14ac:dyDescent="0.25">
      <c r="A26" s="75" t="s">
        <v>190</v>
      </c>
      <c r="B26" s="76" t="s">
        <v>340</v>
      </c>
      <c r="C26" s="77" t="s">
        <v>341</v>
      </c>
      <c r="D26" s="78" t="s">
        <v>342</v>
      </c>
      <c r="E26" s="80" t="s">
        <v>343</v>
      </c>
    </row>
    <row r="27" spans="1:6" ht="19.95" customHeight="1" x14ac:dyDescent="0.25">
      <c r="A27" s="75" t="s">
        <v>189</v>
      </c>
      <c r="B27" s="76" t="s">
        <v>344</v>
      </c>
      <c r="C27" s="77" t="s">
        <v>345</v>
      </c>
      <c r="D27" s="78" t="s">
        <v>346</v>
      </c>
      <c r="E27" s="80" t="s">
        <v>299</v>
      </c>
    </row>
    <row r="28" spans="1:6" ht="19.95" customHeight="1" x14ac:dyDescent="0.25">
      <c r="A28" s="75" t="s">
        <v>188</v>
      </c>
      <c r="B28" s="76" t="s">
        <v>347</v>
      </c>
      <c r="C28" s="77" t="s">
        <v>348</v>
      </c>
      <c r="D28" s="78" t="s">
        <v>349</v>
      </c>
      <c r="E28" s="80" t="s">
        <v>299</v>
      </c>
    </row>
    <row r="29" spans="1:6" ht="19.95" customHeight="1" x14ac:dyDescent="0.25">
      <c r="A29" s="75" t="s">
        <v>187</v>
      </c>
      <c r="B29" s="76" t="s">
        <v>350</v>
      </c>
      <c r="C29" s="77" t="s">
        <v>351</v>
      </c>
      <c r="D29" s="78" t="s">
        <v>352</v>
      </c>
      <c r="E29" s="80" t="s">
        <v>299</v>
      </c>
    </row>
    <row r="30" spans="1:6" ht="19.95" customHeight="1" x14ac:dyDescent="0.25">
      <c r="A30" s="75" t="s">
        <v>186</v>
      </c>
      <c r="B30" s="76" t="s">
        <v>353</v>
      </c>
      <c r="C30" s="77" t="s">
        <v>354</v>
      </c>
      <c r="D30" s="78" t="s">
        <v>355</v>
      </c>
      <c r="E30" s="80" t="s">
        <v>299</v>
      </c>
    </row>
    <row r="31" spans="1:6" ht="19.95" customHeight="1" x14ac:dyDescent="0.25">
      <c r="A31" s="75" t="s">
        <v>185</v>
      </c>
      <c r="B31" s="76" t="s">
        <v>356</v>
      </c>
      <c r="C31" s="77" t="s">
        <v>357</v>
      </c>
      <c r="D31" s="78" t="s">
        <v>358</v>
      </c>
      <c r="E31" s="80" t="s">
        <v>299</v>
      </c>
    </row>
    <row r="32" spans="1:6" ht="19.95" customHeight="1" x14ac:dyDescent="0.25">
      <c r="A32" s="75" t="s">
        <v>184</v>
      </c>
      <c r="B32" s="76" t="s">
        <v>359</v>
      </c>
      <c r="C32" s="77" t="s">
        <v>360</v>
      </c>
      <c r="D32" s="78" t="s">
        <v>361</v>
      </c>
      <c r="E32" s="80" t="s">
        <v>343</v>
      </c>
    </row>
    <row r="33" spans="1:5" ht="19.95" customHeight="1" x14ac:dyDescent="0.25">
      <c r="A33" s="75" t="s">
        <v>183</v>
      </c>
      <c r="B33" s="76" t="s">
        <v>362</v>
      </c>
      <c r="C33" s="77" t="s">
        <v>363</v>
      </c>
      <c r="D33" s="78" t="s">
        <v>364</v>
      </c>
      <c r="E33" s="80" t="s">
        <v>343</v>
      </c>
    </row>
    <row r="34" spans="1:5" ht="19.95" customHeight="1" x14ac:dyDescent="0.25">
      <c r="A34" s="75" t="s">
        <v>182</v>
      </c>
      <c r="B34" s="76" t="s">
        <v>365</v>
      </c>
      <c r="C34" s="77" t="s">
        <v>366</v>
      </c>
      <c r="D34" s="78" t="s">
        <v>367</v>
      </c>
      <c r="E34" s="80" t="s">
        <v>299</v>
      </c>
    </row>
    <row r="35" spans="1:5" ht="19.95" customHeight="1" x14ac:dyDescent="0.25">
      <c r="A35" s="75" t="s">
        <v>181</v>
      </c>
      <c r="B35" s="76" t="s">
        <v>368</v>
      </c>
      <c r="C35" s="81" t="s">
        <v>369</v>
      </c>
      <c r="D35" s="78" t="s">
        <v>370</v>
      </c>
      <c r="E35" s="80" t="s">
        <v>299</v>
      </c>
    </row>
    <row r="36" spans="1:5" ht="19.95" customHeight="1" x14ac:dyDescent="0.25">
      <c r="A36" s="75" t="s">
        <v>180</v>
      </c>
      <c r="B36" s="76" t="s">
        <v>371</v>
      </c>
      <c r="C36" s="82" t="s">
        <v>372</v>
      </c>
      <c r="D36" s="78" t="s">
        <v>373</v>
      </c>
      <c r="E36" s="80" t="s">
        <v>8</v>
      </c>
    </row>
    <row r="37" spans="1:5" ht="19.95" customHeight="1" x14ac:dyDescent="0.25">
      <c r="A37" s="75" t="s">
        <v>179</v>
      </c>
      <c r="B37" s="76" t="s">
        <v>374</v>
      </c>
      <c r="C37" s="81" t="s">
        <v>375</v>
      </c>
      <c r="D37" s="78" t="s">
        <v>376</v>
      </c>
      <c r="E37" s="80" t="s">
        <v>299</v>
      </c>
    </row>
    <row r="38" spans="1:5" ht="19.95" customHeight="1" x14ac:dyDescent="0.25">
      <c r="A38" s="84" t="s">
        <v>178</v>
      </c>
      <c r="B38" s="76" t="s">
        <v>377</v>
      </c>
      <c r="C38" s="82" t="s">
        <v>378</v>
      </c>
      <c r="D38" s="78" t="s">
        <v>379</v>
      </c>
      <c r="E38" s="80" t="s">
        <v>299</v>
      </c>
    </row>
    <row r="39" spans="1:5" ht="19.95" customHeight="1" x14ac:dyDescent="0.25">
      <c r="A39" s="75" t="s">
        <v>380</v>
      </c>
      <c r="B39" s="76" t="s">
        <v>381</v>
      </c>
      <c r="C39" s="77" t="s">
        <v>382</v>
      </c>
      <c r="D39" s="78" t="s">
        <v>383</v>
      </c>
      <c r="E39" s="80"/>
    </row>
    <row r="40" spans="1:5" ht="19.95" customHeight="1" x14ac:dyDescent="0.25">
      <c r="A40" s="75" t="s">
        <v>177</v>
      </c>
      <c r="B40" s="76" t="s">
        <v>384</v>
      </c>
      <c r="C40" s="77" t="s">
        <v>385</v>
      </c>
      <c r="D40" s="78" t="s">
        <v>386</v>
      </c>
      <c r="E40" s="80" t="s">
        <v>8</v>
      </c>
    </row>
    <row r="41" spans="1:5" ht="19.95" customHeight="1" x14ac:dyDescent="0.25">
      <c r="A41" s="75" t="s">
        <v>176</v>
      </c>
      <c r="B41" s="76" t="s">
        <v>387</v>
      </c>
      <c r="C41" s="77" t="s">
        <v>388</v>
      </c>
      <c r="D41" s="78" t="s">
        <v>389</v>
      </c>
      <c r="E41" s="80" t="s">
        <v>312</v>
      </c>
    </row>
    <row r="42" spans="1:5" ht="19.95" customHeight="1" x14ac:dyDescent="0.25">
      <c r="A42" s="75" t="s">
        <v>175</v>
      </c>
      <c r="B42" s="76" t="s">
        <v>390</v>
      </c>
      <c r="C42" s="81" t="s">
        <v>391</v>
      </c>
      <c r="D42" s="78" t="s">
        <v>392</v>
      </c>
      <c r="E42" s="80" t="s">
        <v>8</v>
      </c>
    </row>
    <row r="43" spans="1:5" ht="19.95" customHeight="1" x14ac:dyDescent="0.25">
      <c r="A43" s="75" t="s">
        <v>393</v>
      </c>
      <c r="B43" s="76" t="s">
        <v>394</v>
      </c>
      <c r="C43" s="85" t="s">
        <v>395</v>
      </c>
      <c r="D43" s="78" t="s">
        <v>396</v>
      </c>
      <c r="E43" s="80" t="s">
        <v>8</v>
      </c>
    </row>
    <row r="44" spans="1:5" ht="19.95" customHeight="1" x14ac:dyDescent="0.25">
      <c r="A44" s="75" t="s">
        <v>173</v>
      </c>
      <c r="B44" s="76" t="s">
        <v>397</v>
      </c>
      <c r="C44" s="82" t="s">
        <v>398</v>
      </c>
      <c r="D44" s="78" t="s">
        <v>399</v>
      </c>
      <c r="E44" s="80" t="s">
        <v>8</v>
      </c>
    </row>
    <row r="45" spans="1:5" ht="19.95" customHeight="1" x14ac:dyDescent="0.25">
      <c r="A45" s="75" t="s">
        <v>172</v>
      </c>
      <c r="B45" s="76" t="s">
        <v>400</v>
      </c>
      <c r="C45" s="77" t="s">
        <v>401</v>
      </c>
      <c r="D45" s="78" t="s">
        <v>402</v>
      </c>
      <c r="E45" s="80" t="s">
        <v>299</v>
      </c>
    </row>
    <row r="46" spans="1:5" ht="19.95" customHeight="1" x14ac:dyDescent="0.25">
      <c r="A46" s="75" t="s">
        <v>403</v>
      </c>
      <c r="B46" s="76" t="s">
        <v>404</v>
      </c>
      <c r="C46" s="77" t="s">
        <v>405</v>
      </c>
      <c r="D46" s="78" t="s">
        <v>406</v>
      </c>
      <c r="E46" s="80"/>
    </row>
    <row r="47" spans="1:5" ht="19.95" customHeight="1" x14ac:dyDescent="0.25">
      <c r="A47" s="75" t="s">
        <v>170</v>
      </c>
      <c r="B47" s="76" t="s">
        <v>407</v>
      </c>
      <c r="C47" s="77" t="s">
        <v>408</v>
      </c>
      <c r="D47" s="78" t="s">
        <v>409</v>
      </c>
      <c r="E47" s="80" t="s">
        <v>8</v>
      </c>
    </row>
    <row r="48" spans="1:5" ht="19.95" customHeight="1" x14ac:dyDescent="0.25">
      <c r="A48" s="75" t="s">
        <v>169</v>
      </c>
      <c r="B48" s="76" t="s">
        <v>410</v>
      </c>
      <c r="C48" s="82" t="s">
        <v>411</v>
      </c>
      <c r="D48" s="78" t="s">
        <v>412</v>
      </c>
      <c r="E48" s="80" t="s">
        <v>299</v>
      </c>
    </row>
    <row r="49" spans="1:5" ht="19.95" customHeight="1" x14ac:dyDescent="0.25">
      <c r="A49" s="75" t="s">
        <v>168</v>
      </c>
      <c r="B49" s="76" t="s">
        <v>413</v>
      </c>
      <c r="C49" s="77" t="s">
        <v>414</v>
      </c>
      <c r="D49" s="78" t="s">
        <v>415</v>
      </c>
      <c r="E49" s="80" t="s">
        <v>8</v>
      </c>
    </row>
    <row r="50" spans="1:5" ht="19.95" customHeight="1" x14ac:dyDescent="0.25">
      <c r="A50" s="75" t="s">
        <v>166</v>
      </c>
      <c r="B50" s="76" t="s">
        <v>416</v>
      </c>
      <c r="C50" s="85" t="s">
        <v>417</v>
      </c>
      <c r="D50" s="78" t="s">
        <v>418</v>
      </c>
      <c r="E50" s="80" t="s">
        <v>8</v>
      </c>
    </row>
    <row r="51" spans="1:5" ht="19.95" customHeight="1" x14ac:dyDescent="0.25">
      <c r="A51" s="75" t="s">
        <v>165</v>
      </c>
      <c r="B51" s="76" t="s">
        <v>419</v>
      </c>
      <c r="C51" s="81" t="s">
        <v>420</v>
      </c>
      <c r="D51" s="78" t="s">
        <v>421</v>
      </c>
      <c r="E51" s="80" t="s">
        <v>299</v>
      </c>
    </row>
    <row r="52" spans="1:5" ht="19.95" customHeight="1" x14ac:dyDescent="0.25">
      <c r="A52" s="75" t="s">
        <v>164</v>
      </c>
      <c r="B52" s="76" t="s">
        <v>422</v>
      </c>
      <c r="C52" s="77" t="s">
        <v>423</v>
      </c>
      <c r="D52" s="78" t="s">
        <v>424</v>
      </c>
      <c r="E52" s="80" t="s">
        <v>343</v>
      </c>
    </row>
    <row r="53" spans="1:5" ht="19.95" customHeight="1" x14ac:dyDescent="0.25">
      <c r="A53" s="75" t="s">
        <v>163</v>
      </c>
      <c r="B53" s="76" t="s">
        <v>425</v>
      </c>
      <c r="C53" s="77" t="s">
        <v>426</v>
      </c>
      <c r="D53" s="78" t="s">
        <v>427</v>
      </c>
      <c r="E53" s="80" t="s">
        <v>299</v>
      </c>
    </row>
    <row r="54" spans="1:5" ht="19.95" customHeight="1" x14ac:dyDescent="0.25">
      <c r="A54" s="75" t="s">
        <v>162</v>
      </c>
      <c r="B54" s="76" t="s">
        <v>428</v>
      </c>
      <c r="C54" s="81" t="s">
        <v>429</v>
      </c>
      <c r="D54" s="78" t="s">
        <v>430</v>
      </c>
      <c r="E54" s="80" t="s">
        <v>299</v>
      </c>
    </row>
    <row r="55" spans="1:5" ht="19.95" customHeight="1" x14ac:dyDescent="0.25">
      <c r="A55" s="75" t="s">
        <v>161</v>
      </c>
      <c r="B55" s="76" t="s">
        <v>431</v>
      </c>
      <c r="C55" s="77" t="s">
        <v>432</v>
      </c>
      <c r="D55" s="78" t="s">
        <v>433</v>
      </c>
      <c r="E55" s="80" t="s">
        <v>299</v>
      </c>
    </row>
    <row r="56" spans="1:5" ht="19.95" customHeight="1" x14ac:dyDescent="0.25">
      <c r="A56" s="75" t="s">
        <v>160</v>
      </c>
      <c r="B56" s="76" t="s">
        <v>434</v>
      </c>
      <c r="C56" s="77" t="s">
        <v>435</v>
      </c>
      <c r="D56" s="78" t="s">
        <v>436</v>
      </c>
      <c r="E56" s="80" t="s">
        <v>299</v>
      </c>
    </row>
    <row r="57" spans="1:5" ht="19.95" customHeight="1" x14ac:dyDescent="0.25">
      <c r="A57" s="75" t="s">
        <v>159</v>
      </c>
      <c r="B57" s="76" t="s">
        <v>437</v>
      </c>
      <c r="C57" s="81" t="s">
        <v>438</v>
      </c>
      <c r="D57" s="78" t="s">
        <v>439</v>
      </c>
      <c r="E57" s="80" t="s">
        <v>299</v>
      </c>
    </row>
    <row r="58" spans="1:5" ht="19.95" customHeight="1" x14ac:dyDescent="0.25">
      <c r="A58" s="75" t="s">
        <v>158</v>
      </c>
      <c r="B58" s="76" t="s">
        <v>440</v>
      </c>
      <c r="C58" s="77" t="s">
        <v>441</v>
      </c>
      <c r="D58" s="78" t="s">
        <v>442</v>
      </c>
      <c r="E58" s="80" t="s">
        <v>299</v>
      </c>
    </row>
    <row r="59" spans="1:5" ht="19.95" customHeight="1" x14ac:dyDescent="0.25">
      <c r="A59" s="75" t="s">
        <v>157</v>
      </c>
      <c r="B59" s="76" t="s">
        <v>443</v>
      </c>
      <c r="C59" s="77" t="s">
        <v>444</v>
      </c>
      <c r="D59" s="78" t="s">
        <v>445</v>
      </c>
      <c r="E59" s="80" t="s">
        <v>299</v>
      </c>
    </row>
    <row r="60" spans="1:5" ht="19.95" customHeight="1" x14ac:dyDescent="0.25">
      <c r="A60" s="75" t="s">
        <v>156</v>
      </c>
      <c r="B60" s="76" t="s">
        <v>446</v>
      </c>
      <c r="C60" s="77" t="s">
        <v>447</v>
      </c>
      <c r="D60" s="78" t="s">
        <v>448</v>
      </c>
      <c r="E60" s="80" t="s">
        <v>299</v>
      </c>
    </row>
    <row r="61" spans="1:5" ht="19.95" customHeight="1" x14ac:dyDescent="0.25">
      <c r="A61" s="75" t="s">
        <v>155</v>
      </c>
      <c r="B61" s="76" t="s">
        <v>449</v>
      </c>
      <c r="C61" s="77" t="s">
        <v>450</v>
      </c>
      <c r="D61" s="78" t="s">
        <v>451</v>
      </c>
      <c r="E61" s="80" t="s">
        <v>299</v>
      </c>
    </row>
    <row r="62" spans="1:5" ht="19.95" customHeight="1" x14ac:dyDescent="0.25">
      <c r="A62" s="75" t="s">
        <v>153</v>
      </c>
      <c r="B62" s="76" t="s">
        <v>452</v>
      </c>
      <c r="C62" s="77" t="s">
        <v>453</v>
      </c>
      <c r="D62" s="78" t="s">
        <v>454</v>
      </c>
      <c r="E62" s="80" t="s">
        <v>312</v>
      </c>
    </row>
    <row r="63" spans="1:5" ht="19.95" customHeight="1" x14ac:dyDescent="0.25">
      <c r="A63" s="75" t="s">
        <v>152</v>
      </c>
      <c r="B63" s="76" t="s">
        <v>455</v>
      </c>
      <c r="C63" s="77" t="s">
        <v>456</v>
      </c>
      <c r="D63" s="78" t="s">
        <v>457</v>
      </c>
      <c r="E63" s="80" t="s">
        <v>8</v>
      </c>
    </row>
    <row r="64" spans="1:5" ht="19.95" customHeight="1" x14ac:dyDescent="0.25">
      <c r="A64" s="75" t="s">
        <v>151</v>
      </c>
      <c r="B64" s="76" t="s">
        <v>458</v>
      </c>
      <c r="C64" s="82" t="s">
        <v>459</v>
      </c>
      <c r="D64" s="78" t="s">
        <v>460</v>
      </c>
      <c r="E64" s="80" t="s">
        <v>8</v>
      </c>
    </row>
    <row r="65" spans="1:5" ht="19.95" customHeight="1" x14ac:dyDescent="0.25">
      <c r="A65" s="75" t="s">
        <v>149</v>
      </c>
      <c r="B65" s="76" t="s">
        <v>461</v>
      </c>
      <c r="C65" s="82" t="s">
        <v>462</v>
      </c>
      <c r="D65" s="78" t="s">
        <v>463</v>
      </c>
      <c r="E65" s="80" t="s">
        <v>299</v>
      </c>
    </row>
    <row r="66" spans="1:5" ht="19.95" customHeight="1" x14ac:dyDescent="0.25">
      <c r="A66" s="75" t="s">
        <v>148</v>
      </c>
      <c r="B66" s="76" t="s">
        <v>464</v>
      </c>
      <c r="C66" s="81" t="s">
        <v>465</v>
      </c>
      <c r="D66" s="78" t="s">
        <v>466</v>
      </c>
      <c r="E66" s="80" t="s">
        <v>8</v>
      </c>
    </row>
    <row r="67" spans="1:5" ht="19.95" customHeight="1" x14ac:dyDescent="0.25">
      <c r="A67" s="75" t="s">
        <v>467</v>
      </c>
      <c r="B67" s="76" t="s">
        <v>468</v>
      </c>
      <c r="C67" s="77" t="s">
        <v>469</v>
      </c>
      <c r="D67" s="78" t="s">
        <v>470</v>
      </c>
      <c r="E67" s="80"/>
    </row>
    <row r="68" spans="1:5" ht="19.95" customHeight="1" x14ac:dyDescent="0.25">
      <c r="A68" s="75" t="s">
        <v>147</v>
      </c>
      <c r="B68" s="76" t="s">
        <v>471</v>
      </c>
      <c r="C68" s="82" t="s">
        <v>472</v>
      </c>
      <c r="D68" s="78" t="s">
        <v>473</v>
      </c>
      <c r="E68" s="80" t="s">
        <v>8</v>
      </c>
    </row>
    <row r="69" spans="1:5" ht="19.95" customHeight="1" x14ac:dyDescent="0.25">
      <c r="A69" s="75" t="s">
        <v>146</v>
      </c>
      <c r="B69" s="76" t="s">
        <v>474</v>
      </c>
      <c r="C69" s="77" t="s">
        <v>475</v>
      </c>
      <c r="D69" s="78" t="s">
        <v>476</v>
      </c>
      <c r="E69" s="80" t="s">
        <v>8</v>
      </c>
    </row>
    <row r="70" spans="1:5" ht="19.95" customHeight="1" x14ac:dyDescent="0.25">
      <c r="A70" s="75" t="s">
        <v>145</v>
      </c>
      <c r="B70" s="76" t="s">
        <v>477</v>
      </c>
      <c r="C70" s="77" t="s">
        <v>478</v>
      </c>
      <c r="D70" s="78" t="s">
        <v>479</v>
      </c>
      <c r="E70" s="80" t="s">
        <v>299</v>
      </c>
    </row>
    <row r="71" spans="1:5" ht="19.95" customHeight="1" x14ac:dyDescent="0.25">
      <c r="A71" s="75" t="s">
        <v>144</v>
      </c>
      <c r="B71" s="76" t="s">
        <v>480</v>
      </c>
      <c r="C71" s="77" t="s">
        <v>481</v>
      </c>
      <c r="D71" s="78" t="s">
        <v>482</v>
      </c>
      <c r="E71" s="80" t="s">
        <v>8</v>
      </c>
    </row>
    <row r="72" spans="1:5" ht="19.95" customHeight="1" x14ac:dyDescent="0.25">
      <c r="A72" s="75" t="s">
        <v>143</v>
      </c>
      <c r="B72" s="76" t="s">
        <v>483</v>
      </c>
      <c r="C72" s="77" t="s">
        <v>484</v>
      </c>
      <c r="D72" s="78" t="s">
        <v>485</v>
      </c>
      <c r="E72" s="80" t="s">
        <v>299</v>
      </c>
    </row>
    <row r="73" spans="1:5" ht="19.95" customHeight="1" x14ac:dyDescent="0.25">
      <c r="A73" s="75" t="s">
        <v>142</v>
      </c>
      <c r="B73" s="76" t="s">
        <v>486</v>
      </c>
      <c r="C73" s="77" t="s">
        <v>487</v>
      </c>
      <c r="D73" s="78" t="s">
        <v>488</v>
      </c>
      <c r="E73" s="80" t="s">
        <v>489</v>
      </c>
    </row>
    <row r="74" spans="1:5" ht="19.95" customHeight="1" x14ac:dyDescent="0.25">
      <c r="A74" s="75" t="s">
        <v>140</v>
      </c>
      <c r="B74" s="76" t="s">
        <v>490</v>
      </c>
      <c r="C74" s="77" t="s">
        <v>491</v>
      </c>
      <c r="D74" s="78" t="s">
        <v>492</v>
      </c>
      <c r="E74" s="80" t="s">
        <v>8</v>
      </c>
    </row>
    <row r="75" spans="1:5" ht="19.95" customHeight="1" x14ac:dyDescent="0.25">
      <c r="A75" s="75" t="s">
        <v>139</v>
      </c>
      <c r="B75" s="76" t="s">
        <v>493</v>
      </c>
      <c r="C75" s="77" t="s">
        <v>494</v>
      </c>
      <c r="D75" s="78" t="s">
        <v>495</v>
      </c>
      <c r="E75" s="80" t="s">
        <v>8</v>
      </c>
    </row>
    <row r="76" spans="1:5" ht="19.95" customHeight="1" x14ac:dyDescent="0.25">
      <c r="A76" s="75" t="s">
        <v>138</v>
      </c>
      <c r="B76" s="76" t="s">
        <v>496</v>
      </c>
      <c r="C76" s="81" t="s">
        <v>497</v>
      </c>
      <c r="D76" s="78" t="s">
        <v>498</v>
      </c>
      <c r="E76" s="80" t="s">
        <v>8</v>
      </c>
    </row>
    <row r="77" spans="1:5" ht="19.95" customHeight="1" x14ac:dyDescent="0.25">
      <c r="A77" s="75" t="s">
        <v>136</v>
      </c>
      <c r="B77" s="76" t="s">
        <v>499</v>
      </c>
      <c r="C77" s="77" t="s">
        <v>500</v>
      </c>
      <c r="D77" s="78" t="s">
        <v>501</v>
      </c>
      <c r="E77" s="80" t="s">
        <v>343</v>
      </c>
    </row>
    <row r="78" spans="1:5" ht="19.95" customHeight="1" x14ac:dyDescent="0.25">
      <c r="A78" s="75" t="s">
        <v>135</v>
      </c>
      <c r="B78" s="76" t="s">
        <v>502</v>
      </c>
      <c r="C78" s="77" t="s">
        <v>503</v>
      </c>
      <c r="D78" s="78" t="s">
        <v>504</v>
      </c>
      <c r="E78" s="80" t="s">
        <v>343</v>
      </c>
    </row>
    <row r="79" spans="1:5" ht="19.95" customHeight="1" x14ac:dyDescent="0.25">
      <c r="A79" s="75" t="s">
        <v>134</v>
      </c>
      <c r="B79" s="76" t="s">
        <v>505</v>
      </c>
      <c r="C79" s="82" t="s">
        <v>506</v>
      </c>
      <c r="D79" s="78" t="s">
        <v>507</v>
      </c>
      <c r="E79" s="80" t="s">
        <v>8</v>
      </c>
    </row>
    <row r="80" spans="1:5" ht="19.95" customHeight="1" x14ac:dyDescent="0.25">
      <c r="A80" s="75" t="s">
        <v>133</v>
      </c>
      <c r="B80" s="76" t="s">
        <v>508</v>
      </c>
      <c r="C80" s="77" t="s">
        <v>509</v>
      </c>
      <c r="D80" s="78" t="s">
        <v>510</v>
      </c>
      <c r="E80" s="80" t="s">
        <v>8</v>
      </c>
    </row>
    <row r="81" spans="1:5" ht="19.95" customHeight="1" x14ac:dyDescent="0.25">
      <c r="A81" s="75" t="s">
        <v>132</v>
      </c>
      <c r="B81" s="76" t="s">
        <v>511</v>
      </c>
      <c r="C81" s="81" t="s">
        <v>512</v>
      </c>
      <c r="D81" s="78" t="s">
        <v>513</v>
      </c>
      <c r="E81" s="80" t="s">
        <v>299</v>
      </c>
    </row>
    <row r="82" spans="1:5" ht="19.95" customHeight="1" x14ac:dyDescent="0.25">
      <c r="A82" s="75" t="s">
        <v>131</v>
      </c>
      <c r="B82" s="76" t="s">
        <v>514</v>
      </c>
      <c r="C82" s="77" t="s">
        <v>515</v>
      </c>
      <c r="D82" s="78" t="s">
        <v>516</v>
      </c>
      <c r="E82" s="80" t="s">
        <v>343</v>
      </c>
    </row>
    <row r="83" spans="1:5" ht="19.95" customHeight="1" x14ac:dyDescent="0.25">
      <c r="A83" s="75" t="s">
        <v>130</v>
      </c>
      <c r="B83" s="76" t="s">
        <v>517</v>
      </c>
      <c r="C83" s="77" t="s">
        <v>518</v>
      </c>
      <c r="D83" s="78" t="s">
        <v>519</v>
      </c>
      <c r="E83" s="80" t="s">
        <v>8</v>
      </c>
    </row>
    <row r="84" spans="1:5" ht="19.95" customHeight="1" x14ac:dyDescent="0.25">
      <c r="A84" s="75" t="s">
        <v>129</v>
      </c>
      <c r="B84" s="76" t="s">
        <v>520</v>
      </c>
      <c r="C84" s="77" t="s">
        <v>521</v>
      </c>
      <c r="D84" s="78" t="s">
        <v>522</v>
      </c>
      <c r="E84" s="80" t="s">
        <v>343</v>
      </c>
    </row>
    <row r="85" spans="1:5" ht="19.95" customHeight="1" x14ac:dyDescent="0.25">
      <c r="A85" s="75" t="s">
        <v>128</v>
      </c>
      <c r="B85" s="76" t="s">
        <v>523</v>
      </c>
      <c r="C85" s="77" t="s">
        <v>524</v>
      </c>
      <c r="D85" s="78" t="s">
        <v>525</v>
      </c>
      <c r="E85" s="80" t="s">
        <v>343</v>
      </c>
    </row>
    <row r="86" spans="1:5" ht="19.95" customHeight="1" x14ac:dyDescent="0.25">
      <c r="A86" s="75" t="s">
        <v>127</v>
      </c>
      <c r="B86" s="76" t="s">
        <v>526</v>
      </c>
      <c r="C86" s="82" t="s">
        <v>527</v>
      </c>
      <c r="D86" s="78" t="s">
        <v>528</v>
      </c>
      <c r="E86" s="80" t="s">
        <v>299</v>
      </c>
    </row>
    <row r="87" spans="1:5" ht="19.95" customHeight="1" x14ac:dyDescent="0.25">
      <c r="A87" s="75" t="s">
        <v>125</v>
      </c>
      <c r="B87" s="76" t="s">
        <v>529</v>
      </c>
      <c r="C87" s="77" t="s">
        <v>530</v>
      </c>
      <c r="D87" s="78" t="s">
        <v>531</v>
      </c>
      <c r="E87" s="80" t="s">
        <v>299</v>
      </c>
    </row>
    <row r="88" spans="1:5" ht="19.95" customHeight="1" x14ac:dyDescent="0.25">
      <c r="A88" s="75" t="s">
        <v>124</v>
      </c>
      <c r="B88" s="76" t="s">
        <v>532</v>
      </c>
      <c r="C88" s="77" t="s">
        <v>533</v>
      </c>
      <c r="D88" s="78" t="s">
        <v>534</v>
      </c>
      <c r="E88" s="80" t="s">
        <v>299</v>
      </c>
    </row>
    <row r="89" spans="1:5" ht="19.95" customHeight="1" x14ac:dyDescent="0.25">
      <c r="A89" s="75" t="s">
        <v>123</v>
      </c>
      <c r="B89" s="76" t="s">
        <v>535</v>
      </c>
      <c r="C89" s="77" t="s">
        <v>536</v>
      </c>
      <c r="D89" s="78" t="s">
        <v>537</v>
      </c>
      <c r="E89" s="80" t="s">
        <v>299</v>
      </c>
    </row>
    <row r="90" spans="1:5" ht="19.95" customHeight="1" x14ac:dyDescent="0.25">
      <c r="A90" s="75" t="s">
        <v>122</v>
      </c>
      <c r="B90" s="76" t="s">
        <v>538</v>
      </c>
      <c r="C90" s="77" t="s">
        <v>539</v>
      </c>
      <c r="D90" s="78" t="s">
        <v>540</v>
      </c>
      <c r="E90" s="80" t="s">
        <v>299</v>
      </c>
    </row>
    <row r="91" spans="1:5" ht="19.95" customHeight="1" x14ac:dyDescent="0.25">
      <c r="A91" s="75" t="s">
        <v>121</v>
      </c>
      <c r="B91" s="76" t="s">
        <v>541</v>
      </c>
      <c r="C91" s="77" t="s">
        <v>530</v>
      </c>
      <c r="D91" s="78" t="s">
        <v>542</v>
      </c>
      <c r="E91" s="80" t="s">
        <v>299</v>
      </c>
    </row>
    <row r="92" spans="1:5" ht="19.95" customHeight="1" x14ac:dyDescent="0.25">
      <c r="A92" s="75" t="s">
        <v>120</v>
      </c>
      <c r="B92" s="76" t="s">
        <v>543</v>
      </c>
      <c r="C92" s="77" t="s">
        <v>544</v>
      </c>
      <c r="D92" s="78" t="s">
        <v>545</v>
      </c>
      <c r="E92" s="80" t="s">
        <v>299</v>
      </c>
    </row>
    <row r="93" spans="1:5" ht="19.95" customHeight="1" x14ac:dyDescent="0.25">
      <c r="A93" s="75" t="s">
        <v>119</v>
      </c>
      <c r="B93" s="76" t="s">
        <v>546</v>
      </c>
      <c r="C93" s="77" t="s">
        <v>547</v>
      </c>
      <c r="D93" s="78" t="s">
        <v>548</v>
      </c>
      <c r="E93" s="80" t="s">
        <v>299</v>
      </c>
    </row>
    <row r="94" spans="1:5" ht="19.95" customHeight="1" x14ac:dyDescent="0.25">
      <c r="A94" s="75" t="s">
        <v>118</v>
      </c>
      <c r="B94" s="76" t="s">
        <v>549</v>
      </c>
      <c r="C94" s="81" t="s">
        <v>550</v>
      </c>
      <c r="D94" s="78" t="s">
        <v>551</v>
      </c>
      <c r="E94" s="80" t="s">
        <v>299</v>
      </c>
    </row>
    <row r="95" spans="1:5" ht="19.95" customHeight="1" x14ac:dyDescent="0.25">
      <c r="A95" s="75" t="s">
        <v>117</v>
      </c>
      <c r="B95" s="76" t="s">
        <v>552</v>
      </c>
      <c r="C95" s="77" t="s">
        <v>553</v>
      </c>
      <c r="D95" s="78" t="s">
        <v>554</v>
      </c>
      <c r="E95" s="80" t="s">
        <v>343</v>
      </c>
    </row>
    <row r="96" spans="1:5" ht="19.95" customHeight="1" x14ac:dyDescent="0.25">
      <c r="A96" s="75" t="s">
        <v>116</v>
      </c>
      <c r="B96" s="76" t="s">
        <v>555</v>
      </c>
      <c r="C96" s="77" t="s">
        <v>556</v>
      </c>
      <c r="D96" s="78" t="s">
        <v>557</v>
      </c>
      <c r="E96" s="80" t="s">
        <v>299</v>
      </c>
    </row>
    <row r="97" spans="1:5" ht="19.95" customHeight="1" x14ac:dyDescent="0.25">
      <c r="A97" s="75" t="s">
        <v>115</v>
      </c>
      <c r="B97" s="76" t="s">
        <v>558</v>
      </c>
      <c r="C97" s="82" t="s">
        <v>559</v>
      </c>
      <c r="D97" s="78" t="s">
        <v>560</v>
      </c>
      <c r="E97" s="80" t="s">
        <v>8</v>
      </c>
    </row>
    <row r="98" spans="1:5" ht="19.95" customHeight="1" x14ac:dyDescent="0.25">
      <c r="A98" s="75" t="s">
        <v>114</v>
      </c>
      <c r="B98" s="76" t="s">
        <v>561</v>
      </c>
      <c r="C98" s="77" t="s">
        <v>562</v>
      </c>
      <c r="D98" s="78" t="s">
        <v>563</v>
      </c>
      <c r="E98" s="80" t="s">
        <v>299</v>
      </c>
    </row>
    <row r="99" spans="1:5" ht="19.95" customHeight="1" x14ac:dyDescent="0.25">
      <c r="A99" s="75" t="s">
        <v>113</v>
      </c>
      <c r="B99" s="76" t="s">
        <v>564</v>
      </c>
      <c r="C99" s="77" t="s">
        <v>565</v>
      </c>
      <c r="D99" s="78" t="s">
        <v>566</v>
      </c>
      <c r="E99" s="80" t="s">
        <v>299</v>
      </c>
    </row>
    <row r="100" spans="1:5" ht="19.95" customHeight="1" x14ac:dyDescent="0.25">
      <c r="A100" s="75" t="s">
        <v>112</v>
      </c>
      <c r="B100" s="76" t="s">
        <v>567</v>
      </c>
      <c r="C100" s="82" t="s">
        <v>568</v>
      </c>
      <c r="D100" s="78" t="s">
        <v>569</v>
      </c>
      <c r="E100" s="80" t="s">
        <v>299</v>
      </c>
    </row>
    <row r="101" spans="1:5" ht="19.95" customHeight="1" x14ac:dyDescent="0.25">
      <c r="A101" s="75" t="s">
        <v>111</v>
      </c>
      <c r="B101" s="76" t="s">
        <v>570</v>
      </c>
      <c r="C101" s="77" t="s">
        <v>571</v>
      </c>
      <c r="D101" s="78" t="s">
        <v>572</v>
      </c>
      <c r="E101" s="80" t="s">
        <v>299</v>
      </c>
    </row>
    <row r="102" spans="1:5" ht="19.95" customHeight="1" x14ac:dyDescent="0.25">
      <c r="A102" s="75" t="s">
        <v>110</v>
      </c>
      <c r="B102" s="76" t="s">
        <v>573</v>
      </c>
      <c r="C102" s="82" t="s">
        <v>574</v>
      </c>
      <c r="D102" s="78" t="s">
        <v>575</v>
      </c>
      <c r="E102" s="80" t="s">
        <v>8</v>
      </c>
    </row>
    <row r="103" spans="1:5" ht="19.95" customHeight="1" x14ac:dyDescent="0.25">
      <c r="A103" s="75" t="s">
        <v>109</v>
      </c>
      <c r="B103" s="76" t="s">
        <v>576</v>
      </c>
      <c r="C103" s="77" t="s">
        <v>577</v>
      </c>
      <c r="D103" s="78" t="s">
        <v>578</v>
      </c>
      <c r="E103" s="80" t="s">
        <v>343</v>
      </c>
    </row>
    <row r="104" spans="1:5" ht="19.95" customHeight="1" x14ac:dyDescent="0.25">
      <c r="A104" s="75" t="s">
        <v>107</v>
      </c>
      <c r="B104" s="76" t="s">
        <v>579</v>
      </c>
      <c r="C104" s="81" t="s">
        <v>580</v>
      </c>
      <c r="D104" s="78" t="s">
        <v>581</v>
      </c>
      <c r="E104" s="80" t="s">
        <v>489</v>
      </c>
    </row>
    <row r="105" spans="1:5" ht="19.95" customHeight="1" x14ac:dyDescent="0.25">
      <c r="A105" s="86" t="s">
        <v>582</v>
      </c>
      <c r="B105" s="76" t="s">
        <v>583</v>
      </c>
      <c r="C105" s="77" t="s">
        <v>584</v>
      </c>
      <c r="D105" s="78" t="s">
        <v>585</v>
      </c>
      <c r="E105" s="80" t="s">
        <v>299</v>
      </c>
    </row>
    <row r="106" spans="1:5" ht="19.95" customHeight="1" x14ac:dyDescent="0.25">
      <c r="A106" s="75" t="s">
        <v>105</v>
      </c>
      <c r="B106" s="76" t="s">
        <v>586</v>
      </c>
      <c r="C106" s="77" t="s">
        <v>587</v>
      </c>
      <c r="D106" s="78" t="s">
        <v>588</v>
      </c>
      <c r="E106" s="80" t="s">
        <v>299</v>
      </c>
    </row>
    <row r="107" spans="1:5" ht="19.95" customHeight="1" x14ac:dyDescent="0.25">
      <c r="A107" s="75" t="s">
        <v>104</v>
      </c>
      <c r="B107" s="76" t="s">
        <v>589</v>
      </c>
      <c r="C107" s="77" t="s">
        <v>590</v>
      </c>
      <c r="D107" s="78" t="s">
        <v>591</v>
      </c>
      <c r="E107" s="80" t="s">
        <v>343</v>
      </c>
    </row>
    <row r="108" spans="1:5" ht="19.95" customHeight="1" x14ac:dyDescent="0.25">
      <c r="A108" s="75" t="s">
        <v>103</v>
      </c>
      <c r="B108" s="76" t="s">
        <v>592</v>
      </c>
      <c r="C108" s="77" t="s">
        <v>593</v>
      </c>
      <c r="D108" s="78" t="s">
        <v>594</v>
      </c>
      <c r="E108" s="80" t="s">
        <v>343</v>
      </c>
    </row>
    <row r="109" spans="1:5" ht="19.95" customHeight="1" x14ac:dyDescent="0.25">
      <c r="A109" s="75" t="s">
        <v>595</v>
      </c>
      <c r="B109" s="76" t="s">
        <v>596</v>
      </c>
      <c r="C109" s="77" t="s">
        <v>597</v>
      </c>
      <c r="D109" s="78" t="s">
        <v>598</v>
      </c>
      <c r="E109" s="80"/>
    </row>
    <row r="110" spans="1:5" ht="19.95" customHeight="1" x14ac:dyDescent="0.25">
      <c r="A110" s="75" t="s">
        <v>101</v>
      </c>
      <c r="B110" s="76" t="s">
        <v>599</v>
      </c>
      <c r="C110" s="77" t="s">
        <v>600</v>
      </c>
      <c r="D110" s="78" t="s">
        <v>601</v>
      </c>
      <c r="E110" s="80" t="s">
        <v>299</v>
      </c>
    </row>
    <row r="111" spans="1:5" ht="19.95" customHeight="1" x14ac:dyDescent="0.25">
      <c r="A111" s="75" t="s">
        <v>100</v>
      </c>
      <c r="B111" s="76" t="s">
        <v>602</v>
      </c>
      <c r="C111" s="77" t="s">
        <v>603</v>
      </c>
      <c r="D111" s="78" t="s">
        <v>604</v>
      </c>
      <c r="E111" s="80" t="s">
        <v>312</v>
      </c>
    </row>
    <row r="112" spans="1:5" ht="19.95" customHeight="1" x14ac:dyDescent="0.25">
      <c r="A112" s="75" t="s">
        <v>99</v>
      </c>
      <c r="B112" s="76" t="s">
        <v>605</v>
      </c>
      <c r="C112" s="76" t="s">
        <v>606</v>
      </c>
      <c r="D112" s="78" t="s">
        <v>607</v>
      </c>
      <c r="E112" s="80" t="s">
        <v>312</v>
      </c>
    </row>
    <row r="113" spans="1:5" ht="19.95" customHeight="1" x14ac:dyDescent="0.25">
      <c r="A113" s="75" t="s">
        <v>98</v>
      </c>
      <c r="B113" s="76" t="s">
        <v>608</v>
      </c>
      <c r="C113" s="77" t="s">
        <v>609</v>
      </c>
      <c r="D113" s="78" t="s">
        <v>610</v>
      </c>
      <c r="E113" s="80" t="s">
        <v>299</v>
      </c>
    </row>
    <row r="114" spans="1:5" ht="19.95" customHeight="1" x14ac:dyDescent="0.25">
      <c r="A114" s="75" t="s">
        <v>97</v>
      </c>
      <c r="B114" s="76" t="s">
        <v>611</v>
      </c>
      <c r="C114" s="77" t="s">
        <v>612</v>
      </c>
      <c r="D114" s="78" t="s">
        <v>613</v>
      </c>
      <c r="E114" s="80" t="s">
        <v>299</v>
      </c>
    </row>
    <row r="115" spans="1:5" ht="19.95" customHeight="1" x14ac:dyDescent="0.25">
      <c r="A115" s="75" t="s">
        <v>96</v>
      </c>
      <c r="B115" s="76" t="s">
        <v>614</v>
      </c>
      <c r="C115" s="82" t="s">
        <v>615</v>
      </c>
      <c r="D115" s="78" t="s">
        <v>616</v>
      </c>
      <c r="E115" s="80" t="s">
        <v>8</v>
      </c>
    </row>
    <row r="116" spans="1:5" ht="19.95" customHeight="1" x14ac:dyDescent="0.25">
      <c r="A116" s="75" t="s">
        <v>95</v>
      </c>
      <c r="B116" s="76" t="s">
        <v>617</v>
      </c>
      <c r="C116" s="77" t="s">
        <v>618</v>
      </c>
      <c r="D116" s="78" t="s">
        <v>619</v>
      </c>
      <c r="E116" s="80" t="s">
        <v>8</v>
      </c>
    </row>
    <row r="117" spans="1:5" ht="19.95" customHeight="1" x14ac:dyDescent="0.25">
      <c r="A117" s="75" t="s">
        <v>94</v>
      </c>
      <c r="B117" s="76" t="s">
        <v>620</v>
      </c>
      <c r="C117" s="77" t="s">
        <v>621</v>
      </c>
      <c r="D117" s="78" t="s">
        <v>622</v>
      </c>
      <c r="E117" s="80" t="s">
        <v>299</v>
      </c>
    </row>
    <row r="118" spans="1:5" ht="19.95" customHeight="1" x14ac:dyDescent="0.25">
      <c r="A118" s="75" t="s">
        <v>93</v>
      </c>
      <c r="B118" s="76" t="s">
        <v>623</v>
      </c>
      <c r="C118" s="77" t="s">
        <v>624</v>
      </c>
      <c r="D118" s="78" t="s">
        <v>625</v>
      </c>
      <c r="E118" s="80" t="s">
        <v>299</v>
      </c>
    </row>
    <row r="119" spans="1:5" ht="19.95" customHeight="1" x14ac:dyDescent="0.25">
      <c r="A119" s="75" t="s">
        <v>92</v>
      </c>
      <c r="B119" s="76" t="s">
        <v>626</v>
      </c>
      <c r="C119" s="81" t="s">
        <v>627</v>
      </c>
      <c r="D119" s="78" t="s">
        <v>628</v>
      </c>
      <c r="E119" s="80" t="s">
        <v>343</v>
      </c>
    </row>
    <row r="120" spans="1:5" ht="19.95" customHeight="1" x14ac:dyDescent="0.25">
      <c r="A120" s="75" t="s">
        <v>90</v>
      </c>
      <c r="B120" s="76" t="s">
        <v>629</v>
      </c>
      <c r="C120" s="77" t="s">
        <v>630</v>
      </c>
      <c r="D120" s="78" t="s">
        <v>631</v>
      </c>
      <c r="E120" s="80" t="s">
        <v>299</v>
      </c>
    </row>
    <row r="121" spans="1:5" ht="19.95" customHeight="1" x14ac:dyDescent="0.25">
      <c r="A121" s="75" t="s">
        <v>89</v>
      </c>
      <c r="B121" s="76" t="s">
        <v>632</v>
      </c>
      <c r="C121" s="77" t="s">
        <v>633</v>
      </c>
      <c r="D121" s="78" t="s">
        <v>634</v>
      </c>
      <c r="E121" s="80" t="s">
        <v>299</v>
      </c>
    </row>
    <row r="122" spans="1:5" ht="19.95" customHeight="1" x14ac:dyDescent="0.25">
      <c r="A122" s="75" t="s">
        <v>88</v>
      </c>
      <c r="B122" s="76" t="s">
        <v>635</v>
      </c>
      <c r="C122" s="76" t="s">
        <v>636</v>
      </c>
      <c r="D122" s="78" t="s">
        <v>637</v>
      </c>
      <c r="E122" s="80" t="s">
        <v>312</v>
      </c>
    </row>
    <row r="123" spans="1:5" ht="19.95" customHeight="1" x14ac:dyDescent="0.25">
      <c r="A123" s="75" t="s">
        <v>87</v>
      </c>
      <c r="B123" s="76" t="s">
        <v>638</v>
      </c>
      <c r="C123" s="77" t="s">
        <v>639</v>
      </c>
      <c r="D123" s="78" t="s">
        <v>640</v>
      </c>
      <c r="E123" s="80" t="s">
        <v>299</v>
      </c>
    </row>
    <row r="124" spans="1:5" ht="19.95" customHeight="1" x14ac:dyDescent="0.25">
      <c r="A124" s="75" t="s">
        <v>86</v>
      </c>
      <c r="B124" s="76" t="s">
        <v>641</v>
      </c>
      <c r="C124" s="77" t="s">
        <v>642</v>
      </c>
      <c r="D124" s="78" t="s">
        <v>643</v>
      </c>
      <c r="E124" s="80" t="s">
        <v>8</v>
      </c>
    </row>
    <row r="125" spans="1:5" ht="19.95" customHeight="1" x14ac:dyDescent="0.25">
      <c r="A125" s="75" t="s">
        <v>85</v>
      </c>
      <c r="B125" s="76" t="s">
        <v>644</v>
      </c>
      <c r="C125" s="82" t="s">
        <v>645</v>
      </c>
      <c r="D125" s="78" t="s">
        <v>646</v>
      </c>
      <c r="E125" s="80" t="s">
        <v>8</v>
      </c>
    </row>
    <row r="126" spans="1:5" ht="19.95" customHeight="1" x14ac:dyDescent="0.25">
      <c r="A126" s="75" t="s">
        <v>84</v>
      </c>
      <c r="B126" s="76" t="s">
        <v>647</v>
      </c>
      <c r="C126" s="77" t="s">
        <v>648</v>
      </c>
      <c r="D126" s="78" t="s">
        <v>649</v>
      </c>
      <c r="E126" s="80" t="s">
        <v>299</v>
      </c>
    </row>
    <row r="127" spans="1:5" ht="19.95" customHeight="1" x14ac:dyDescent="0.25">
      <c r="A127" s="75" t="s">
        <v>83</v>
      </c>
      <c r="B127" s="76" t="s">
        <v>650</v>
      </c>
      <c r="C127" s="77" t="s">
        <v>651</v>
      </c>
      <c r="D127" s="78" t="s">
        <v>652</v>
      </c>
      <c r="E127" s="80" t="s">
        <v>299</v>
      </c>
    </row>
    <row r="128" spans="1:5" ht="19.95" customHeight="1" x14ac:dyDescent="0.25">
      <c r="A128" s="75" t="s">
        <v>82</v>
      </c>
      <c r="B128" s="76" t="s">
        <v>653</v>
      </c>
      <c r="C128" s="77" t="s">
        <v>654</v>
      </c>
      <c r="D128" s="78" t="s">
        <v>655</v>
      </c>
      <c r="E128" s="80" t="s">
        <v>299</v>
      </c>
    </row>
    <row r="129" spans="1:5" ht="19.95" customHeight="1" x14ac:dyDescent="0.25">
      <c r="A129" s="75" t="s">
        <v>81</v>
      </c>
      <c r="B129" s="76" t="s">
        <v>656</v>
      </c>
      <c r="C129" s="82" t="s">
        <v>657</v>
      </c>
      <c r="D129" s="78" t="s">
        <v>658</v>
      </c>
      <c r="E129" s="80" t="s">
        <v>8</v>
      </c>
    </row>
    <row r="130" spans="1:5" ht="19.95" customHeight="1" x14ac:dyDescent="0.25">
      <c r="A130" s="75" t="s">
        <v>80</v>
      </c>
      <c r="B130" s="76" t="s">
        <v>659</v>
      </c>
      <c r="C130" s="77" t="s">
        <v>660</v>
      </c>
      <c r="D130" s="78" t="s">
        <v>661</v>
      </c>
      <c r="E130" s="80" t="s">
        <v>299</v>
      </c>
    </row>
    <row r="131" spans="1:5" ht="19.95" customHeight="1" x14ac:dyDescent="0.25">
      <c r="A131" s="75" t="s">
        <v>79</v>
      </c>
      <c r="B131" s="76" t="s">
        <v>662</v>
      </c>
      <c r="C131" s="77" t="s">
        <v>663</v>
      </c>
      <c r="D131" s="78" t="s">
        <v>664</v>
      </c>
      <c r="E131" s="80" t="s">
        <v>8</v>
      </c>
    </row>
    <row r="132" spans="1:5" ht="19.95" customHeight="1" x14ac:dyDescent="0.25">
      <c r="A132" s="75" t="s">
        <v>78</v>
      </c>
      <c r="B132" s="76" t="s">
        <v>665</v>
      </c>
      <c r="C132" s="81" t="s">
        <v>666</v>
      </c>
      <c r="D132" s="78" t="s">
        <v>667</v>
      </c>
      <c r="E132" s="80" t="s">
        <v>299</v>
      </c>
    </row>
    <row r="133" spans="1:5" ht="19.95" customHeight="1" x14ac:dyDescent="0.25">
      <c r="A133" s="75" t="s">
        <v>77</v>
      </c>
      <c r="B133" s="76" t="s">
        <v>668</v>
      </c>
      <c r="C133" s="82" t="s">
        <v>669</v>
      </c>
      <c r="D133" s="78" t="s">
        <v>670</v>
      </c>
      <c r="E133" s="80" t="s">
        <v>8</v>
      </c>
    </row>
    <row r="134" spans="1:5" ht="19.95" customHeight="1" x14ac:dyDescent="0.25">
      <c r="A134" s="75" t="s">
        <v>76</v>
      </c>
      <c r="B134" s="76" t="s">
        <v>671</v>
      </c>
      <c r="C134" s="81" t="s">
        <v>672</v>
      </c>
      <c r="D134" s="78" t="s">
        <v>673</v>
      </c>
      <c r="E134" s="80" t="s">
        <v>299</v>
      </c>
    </row>
    <row r="135" spans="1:5" ht="19.95" customHeight="1" x14ac:dyDescent="0.25">
      <c r="A135" s="75" t="s">
        <v>74</v>
      </c>
      <c r="B135" s="76" t="s">
        <v>674</v>
      </c>
      <c r="C135" s="77" t="s">
        <v>675</v>
      </c>
      <c r="D135" s="78" t="s">
        <v>676</v>
      </c>
      <c r="E135" s="80" t="s">
        <v>299</v>
      </c>
    </row>
    <row r="136" spans="1:5" ht="19.95" customHeight="1" x14ac:dyDescent="0.25">
      <c r="A136" s="75" t="s">
        <v>73</v>
      </c>
      <c r="B136" s="76" t="s">
        <v>677</v>
      </c>
      <c r="C136" s="77" t="s">
        <v>678</v>
      </c>
      <c r="D136" s="78" t="s">
        <v>679</v>
      </c>
      <c r="E136" s="80" t="s">
        <v>299</v>
      </c>
    </row>
    <row r="137" spans="1:5" ht="19.95" customHeight="1" x14ac:dyDescent="0.25">
      <c r="A137" s="75" t="s">
        <v>72</v>
      </c>
      <c r="B137" s="76" t="s">
        <v>680</v>
      </c>
      <c r="C137" s="76" t="s">
        <v>681</v>
      </c>
      <c r="D137" s="78" t="s">
        <v>682</v>
      </c>
      <c r="E137" s="80" t="s">
        <v>312</v>
      </c>
    </row>
    <row r="138" spans="1:5" ht="19.95" customHeight="1" x14ac:dyDescent="0.25">
      <c r="A138" s="75" t="s">
        <v>71</v>
      </c>
      <c r="B138" s="76" t="s">
        <v>683</v>
      </c>
      <c r="C138" s="85" t="s">
        <v>684</v>
      </c>
      <c r="D138" s="78" t="s">
        <v>685</v>
      </c>
      <c r="E138" s="80" t="s">
        <v>312</v>
      </c>
    </row>
    <row r="139" spans="1:5" ht="19.95" customHeight="1" x14ac:dyDescent="0.25">
      <c r="A139" s="75" t="s">
        <v>70</v>
      </c>
      <c r="B139" s="76" t="s">
        <v>686</v>
      </c>
      <c r="C139" s="76" t="s">
        <v>687</v>
      </c>
      <c r="D139" s="78" t="s">
        <v>688</v>
      </c>
      <c r="E139" s="80" t="s">
        <v>312</v>
      </c>
    </row>
    <row r="140" spans="1:5" ht="19.95" customHeight="1" x14ac:dyDescent="0.25">
      <c r="A140" s="75" t="s">
        <v>69</v>
      </c>
      <c r="B140" s="76" t="s">
        <v>689</v>
      </c>
      <c r="C140" s="85" t="s">
        <v>690</v>
      </c>
      <c r="D140" s="78" t="s">
        <v>691</v>
      </c>
      <c r="E140" s="80" t="s">
        <v>312</v>
      </c>
    </row>
    <row r="141" spans="1:5" ht="19.95" customHeight="1" x14ac:dyDescent="0.25">
      <c r="A141" s="75" t="s">
        <v>68</v>
      </c>
      <c r="B141" s="76" t="s">
        <v>692</v>
      </c>
      <c r="C141" s="77" t="s">
        <v>693</v>
      </c>
      <c r="D141" s="78" t="s">
        <v>694</v>
      </c>
      <c r="E141" s="80" t="s">
        <v>312</v>
      </c>
    </row>
    <row r="142" spans="1:5" ht="19.95" customHeight="1" x14ac:dyDescent="0.25">
      <c r="A142" s="75" t="s">
        <v>67</v>
      </c>
      <c r="B142" s="76" t="s">
        <v>695</v>
      </c>
      <c r="C142" s="77" t="s">
        <v>696</v>
      </c>
      <c r="D142" s="78" t="s">
        <v>697</v>
      </c>
      <c r="E142" s="80" t="s">
        <v>312</v>
      </c>
    </row>
    <row r="143" spans="1:5" ht="19.95" customHeight="1" x14ac:dyDescent="0.25">
      <c r="A143" s="75" t="s">
        <v>66</v>
      </c>
      <c r="B143" s="76" t="s">
        <v>698</v>
      </c>
      <c r="C143" s="77" t="s">
        <v>699</v>
      </c>
      <c r="D143" s="78" t="s">
        <v>700</v>
      </c>
      <c r="E143" s="80" t="s">
        <v>312</v>
      </c>
    </row>
    <row r="144" spans="1:5" ht="19.95" customHeight="1" x14ac:dyDescent="0.25">
      <c r="A144" s="75" t="s">
        <v>65</v>
      </c>
      <c r="B144" s="76" t="s">
        <v>701</v>
      </c>
      <c r="C144" s="77" t="s">
        <v>702</v>
      </c>
      <c r="D144" s="78" t="s">
        <v>703</v>
      </c>
      <c r="E144" s="80" t="s">
        <v>312</v>
      </c>
    </row>
    <row r="145" spans="1:5" ht="19.95" customHeight="1" x14ac:dyDescent="0.25">
      <c r="A145" s="75" t="s">
        <v>64</v>
      </c>
      <c r="B145" s="76" t="s">
        <v>704</v>
      </c>
      <c r="C145" s="77" t="s">
        <v>705</v>
      </c>
      <c r="D145" s="78" t="s">
        <v>706</v>
      </c>
      <c r="E145" s="80" t="s">
        <v>299</v>
      </c>
    </row>
    <row r="146" spans="1:5" ht="19.95" customHeight="1" x14ac:dyDescent="0.25">
      <c r="A146" s="75" t="s">
        <v>63</v>
      </c>
      <c r="B146" s="76" t="s">
        <v>707</v>
      </c>
      <c r="C146" s="77" t="s">
        <v>708</v>
      </c>
      <c r="D146" s="78" t="s">
        <v>709</v>
      </c>
      <c r="E146" s="80" t="s">
        <v>299</v>
      </c>
    </row>
    <row r="147" spans="1:5" ht="19.95" customHeight="1" x14ac:dyDescent="0.25">
      <c r="A147" s="75" t="s">
        <v>62</v>
      </c>
      <c r="B147" s="76" t="s">
        <v>710</v>
      </c>
      <c r="C147" s="77" t="s">
        <v>711</v>
      </c>
      <c r="D147" s="78" t="s">
        <v>712</v>
      </c>
      <c r="E147" s="80" t="s">
        <v>299</v>
      </c>
    </row>
    <row r="148" spans="1:5" ht="19.95" customHeight="1" x14ac:dyDescent="0.25">
      <c r="A148" s="75" t="s">
        <v>61</v>
      </c>
      <c r="B148" s="76" t="s">
        <v>713</v>
      </c>
      <c r="C148" s="77" t="s">
        <v>714</v>
      </c>
      <c r="D148" s="78" t="s">
        <v>715</v>
      </c>
      <c r="E148" s="80" t="s">
        <v>299</v>
      </c>
    </row>
    <row r="149" spans="1:5" ht="19.95" customHeight="1" x14ac:dyDescent="0.25">
      <c r="A149" s="75" t="s">
        <v>60</v>
      </c>
      <c r="B149" s="76" t="s">
        <v>716</v>
      </c>
      <c r="C149" s="77" t="s">
        <v>717</v>
      </c>
      <c r="D149" s="78" t="s">
        <v>718</v>
      </c>
      <c r="E149" s="80" t="s">
        <v>299</v>
      </c>
    </row>
    <row r="150" spans="1:5" ht="19.95" customHeight="1" x14ac:dyDescent="0.25">
      <c r="A150" s="75" t="s">
        <v>59</v>
      </c>
      <c r="B150" s="76" t="s">
        <v>719</v>
      </c>
      <c r="C150" s="77" t="s">
        <v>720</v>
      </c>
      <c r="D150" s="78" t="s">
        <v>721</v>
      </c>
      <c r="E150" s="80" t="s">
        <v>299</v>
      </c>
    </row>
    <row r="151" spans="1:5" ht="19.95" customHeight="1" x14ac:dyDescent="0.25">
      <c r="A151" s="75" t="s">
        <v>58</v>
      </c>
      <c r="B151" s="76" t="s">
        <v>722</v>
      </c>
      <c r="C151" s="77" t="s">
        <v>375</v>
      </c>
      <c r="D151" s="78" t="s">
        <v>376</v>
      </c>
      <c r="E151" s="80" t="s">
        <v>299</v>
      </c>
    </row>
    <row r="152" spans="1:5" ht="19.95" customHeight="1" x14ac:dyDescent="0.25">
      <c r="A152" s="75" t="s">
        <v>57</v>
      </c>
      <c r="B152" s="76" t="s">
        <v>723</v>
      </c>
      <c r="C152" s="77" t="s">
        <v>724</v>
      </c>
      <c r="D152" s="78" t="s">
        <v>725</v>
      </c>
      <c r="E152" s="80" t="s">
        <v>299</v>
      </c>
    </row>
    <row r="153" spans="1:5" ht="19.95" customHeight="1" x14ac:dyDescent="0.25">
      <c r="A153" s="75" t="s">
        <v>56</v>
      </c>
      <c r="B153" s="76" t="s">
        <v>726</v>
      </c>
      <c r="C153" s="77" t="s">
        <v>727</v>
      </c>
      <c r="D153" s="78" t="s">
        <v>728</v>
      </c>
      <c r="E153" s="80" t="s">
        <v>299</v>
      </c>
    </row>
    <row r="154" spans="1:5" ht="19.95" customHeight="1" x14ac:dyDescent="0.25">
      <c r="A154" s="75" t="s">
        <v>55</v>
      </c>
      <c r="B154" s="76" t="s">
        <v>729</v>
      </c>
      <c r="C154" s="77" t="s">
        <v>730</v>
      </c>
      <c r="D154" s="78" t="s">
        <v>731</v>
      </c>
      <c r="E154" s="80" t="s">
        <v>299</v>
      </c>
    </row>
    <row r="155" spans="1:5" ht="19.95" customHeight="1" x14ac:dyDescent="0.25">
      <c r="A155" s="75" t="s">
        <v>54</v>
      </c>
      <c r="B155" s="76" t="s">
        <v>732</v>
      </c>
      <c r="C155" s="77" t="s">
        <v>733</v>
      </c>
      <c r="D155" s="78" t="s">
        <v>734</v>
      </c>
      <c r="E155" s="80" t="s">
        <v>312</v>
      </c>
    </row>
    <row r="156" spans="1:5" ht="19.95" customHeight="1" x14ac:dyDescent="0.25">
      <c r="A156" s="75" t="s">
        <v>53</v>
      </c>
      <c r="B156" s="76" t="s">
        <v>735</v>
      </c>
      <c r="C156" s="77" t="s">
        <v>736</v>
      </c>
      <c r="D156" s="78" t="s">
        <v>737</v>
      </c>
      <c r="E156" s="80" t="s">
        <v>343</v>
      </c>
    </row>
    <row r="157" spans="1:5" ht="19.95" customHeight="1" x14ac:dyDescent="0.25">
      <c r="A157" s="75" t="s">
        <v>51</v>
      </c>
      <c r="B157" s="76" t="s">
        <v>738</v>
      </c>
      <c r="C157" s="81" t="s">
        <v>739</v>
      </c>
      <c r="D157" s="78" t="s">
        <v>740</v>
      </c>
      <c r="E157" s="80" t="s">
        <v>312</v>
      </c>
    </row>
    <row r="158" spans="1:5" ht="19.95" customHeight="1" x14ac:dyDescent="0.25">
      <c r="A158" s="75" t="s">
        <v>50</v>
      </c>
      <c r="B158" s="76" t="s">
        <v>741</v>
      </c>
      <c r="C158" s="77" t="s">
        <v>742</v>
      </c>
      <c r="D158" s="78" t="s">
        <v>743</v>
      </c>
      <c r="E158" s="80" t="s">
        <v>312</v>
      </c>
    </row>
    <row r="159" spans="1:5" ht="19.95" customHeight="1" x14ac:dyDescent="0.25">
      <c r="A159" s="75" t="s">
        <v>49</v>
      </c>
      <c r="B159" s="76" t="s">
        <v>744</v>
      </c>
      <c r="C159" s="77" t="s">
        <v>745</v>
      </c>
      <c r="D159" s="78" t="s">
        <v>746</v>
      </c>
      <c r="E159" s="80" t="s">
        <v>299</v>
      </c>
    </row>
    <row r="160" spans="1:5" ht="19.95" customHeight="1" x14ac:dyDescent="0.25">
      <c r="A160" s="75" t="s">
        <v>48</v>
      </c>
      <c r="B160" s="76" t="s">
        <v>747</v>
      </c>
      <c r="C160" s="77" t="s">
        <v>748</v>
      </c>
      <c r="D160" s="78" t="s">
        <v>749</v>
      </c>
      <c r="E160" s="80" t="s">
        <v>8</v>
      </c>
    </row>
    <row r="161" spans="1:5" ht="19.95" customHeight="1" x14ac:dyDescent="0.25">
      <c r="A161" s="75" t="s">
        <v>47</v>
      </c>
      <c r="B161" s="76" t="s">
        <v>750</v>
      </c>
      <c r="C161" s="77" t="s">
        <v>751</v>
      </c>
      <c r="D161" s="78" t="s">
        <v>752</v>
      </c>
      <c r="E161" s="80" t="s">
        <v>312</v>
      </c>
    </row>
    <row r="162" spans="1:5" ht="19.95" customHeight="1" x14ac:dyDescent="0.25">
      <c r="A162" s="75" t="s">
        <v>46</v>
      </c>
      <c r="B162" s="76" t="s">
        <v>753</v>
      </c>
      <c r="C162" s="77" t="s">
        <v>754</v>
      </c>
      <c r="D162" s="78" t="s">
        <v>755</v>
      </c>
      <c r="E162" s="80" t="s">
        <v>299</v>
      </c>
    </row>
    <row r="163" spans="1:5" ht="19.95" customHeight="1" x14ac:dyDescent="0.25">
      <c r="A163" s="75" t="s">
        <v>45</v>
      </c>
      <c r="B163" s="76" t="s">
        <v>756</v>
      </c>
      <c r="C163" s="77" t="s">
        <v>757</v>
      </c>
      <c r="D163" s="78" t="s">
        <v>758</v>
      </c>
      <c r="E163" s="80" t="s">
        <v>299</v>
      </c>
    </row>
    <row r="164" spans="1:5" ht="19.95" customHeight="1" x14ac:dyDescent="0.25">
      <c r="A164" s="75" t="s">
        <v>43</v>
      </c>
      <c r="B164" s="76" t="s">
        <v>759</v>
      </c>
      <c r="C164" s="77" t="s">
        <v>760</v>
      </c>
      <c r="D164" s="78" t="s">
        <v>761</v>
      </c>
      <c r="E164" s="80" t="s">
        <v>299</v>
      </c>
    </row>
    <row r="165" spans="1:5" ht="19.95" customHeight="1" x14ac:dyDescent="0.25">
      <c r="A165" s="75" t="s">
        <v>41</v>
      </c>
      <c r="B165" s="76" t="s">
        <v>762</v>
      </c>
      <c r="C165" s="82" t="s">
        <v>763</v>
      </c>
      <c r="D165" s="78" t="s">
        <v>764</v>
      </c>
      <c r="E165" s="80" t="s">
        <v>8</v>
      </c>
    </row>
    <row r="166" spans="1:5" ht="19.95" customHeight="1" x14ac:dyDescent="0.25">
      <c r="A166" s="75" t="s">
        <v>40</v>
      </c>
      <c r="B166" s="76" t="s">
        <v>765</v>
      </c>
      <c r="C166" s="77" t="s">
        <v>766</v>
      </c>
      <c r="D166" s="78" t="s">
        <v>767</v>
      </c>
      <c r="E166" s="80" t="s">
        <v>8</v>
      </c>
    </row>
    <row r="167" spans="1:5" ht="19.95" customHeight="1" x14ac:dyDescent="0.25">
      <c r="A167" s="75" t="s">
        <v>38</v>
      </c>
      <c r="B167" s="76" t="s">
        <v>768</v>
      </c>
      <c r="C167" s="77" t="s">
        <v>769</v>
      </c>
      <c r="D167" s="78" t="s">
        <v>770</v>
      </c>
      <c r="E167" s="80" t="s">
        <v>299</v>
      </c>
    </row>
    <row r="168" spans="1:5" ht="19.95" customHeight="1" x14ac:dyDescent="0.25">
      <c r="A168" s="75" t="s">
        <v>37</v>
      </c>
      <c r="B168" s="76" t="s">
        <v>771</v>
      </c>
      <c r="C168" s="77" t="s">
        <v>772</v>
      </c>
      <c r="D168" s="78" t="s">
        <v>773</v>
      </c>
      <c r="E168" s="80" t="s">
        <v>299</v>
      </c>
    </row>
    <row r="169" spans="1:5" ht="19.95" customHeight="1" x14ac:dyDescent="0.25">
      <c r="A169" s="75" t="s">
        <v>774</v>
      </c>
      <c r="B169" s="76" t="s">
        <v>775</v>
      </c>
      <c r="C169" s="77" t="s">
        <v>776</v>
      </c>
      <c r="D169" s="78" t="s">
        <v>777</v>
      </c>
      <c r="E169" s="80" t="s">
        <v>312</v>
      </c>
    </row>
    <row r="170" spans="1:5" ht="19.95" customHeight="1" x14ac:dyDescent="0.25">
      <c r="A170" s="75" t="s">
        <v>35</v>
      </c>
      <c r="B170" s="76" t="s">
        <v>778</v>
      </c>
      <c r="C170" s="82" t="s">
        <v>779</v>
      </c>
      <c r="D170" s="78" t="s">
        <v>780</v>
      </c>
      <c r="E170" s="80" t="s">
        <v>299</v>
      </c>
    </row>
    <row r="171" spans="1:5" ht="19.95" customHeight="1" x14ac:dyDescent="0.25">
      <c r="A171" s="75" t="s">
        <v>34</v>
      </c>
      <c r="B171" s="76" t="s">
        <v>781</v>
      </c>
      <c r="C171" s="77" t="s">
        <v>782</v>
      </c>
      <c r="D171" s="78" t="s">
        <v>783</v>
      </c>
      <c r="E171" s="80" t="s">
        <v>299</v>
      </c>
    </row>
    <row r="172" spans="1:5" ht="19.95" customHeight="1" x14ac:dyDescent="0.25">
      <c r="A172" s="75" t="s">
        <v>33</v>
      </c>
      <c r="B172" s="76" t="s">
        <v>784</v>
      </c>
      <c r="C172" s="82" t="s">
        <v>785</v>
      </c>
      <c r="D172" s="78" t="s">
        <v>786</v>
      </c>
      <c r="E172" s="80" t="s">
        <v>299</v>
      </c>
    </row>
    <row r="173" spans="1:5" ht="19.95" customHeight="1" x14ac:dyDescent="0.25">
      <c r="A173" s="75" t="s">
        <v>32</v>
      </c>
      <c r="B173" s="76" t="s">
        <v>787</v>
      </c>
      <c r="C173" s="77" t="s">
        <v>788</v>
      </c>
      <c r="D173" s="78" t="s">
        <v>789</v>
      </c>
      <c r="E173" s="80" t="s">
        <v>343</v>
      </c>
    </row>
    <row r="174" spans="1:5" ht="19.95" customHeight="1" x14ac:dyDescent="0.25">
      <c r="A174" s="75" t="s">
        <v>30</v>
      </c>
      <c r="B174" s="76" t="s">
        <v>790</v>
      </c>
      <c r="C174" s="77" t="s">
        <v>791</v>
      </c>
      <c r="D174" s="78" t="s">
        <v>792</v>
      </c>
      <c r="E174" s="80" t="s">
        <v>299</v>
      </c>
    </row>
    <row r="175" spans="1:5" ht="19.95" customHeight="1" x14ac:dyDescent="0.25">
      <c r="A175" s="75" t="s">
        <v>28</v>
      </c>
      <c r="B175" s="76" t="s">
        <v>793</v>
      </c>
      <c r="C175" s="77" t="s">
        <v>794</v>
      </c>
      <c r="D175" s="78" t="s">
        <v>795</v>
      </c>
      <c r="E175" s="80" t="s">
        <v>8</v>
      </c>
    </row>
    <row r="176" spans="1:5" ht="19.95" customHeight="1" x14ac:dyDescent="0.25">
      <c r="A176" s="75" t="s">
        <v>27</v>
      </c>
      <c r="B176" s="76" t="s">
        <v>796</v>
      </c>
      <c r="C176" s="81" t="s">
        <v>797</v>
      </c>
      <c r="D176" s="78" t="s">
        <v>798</v>
      </c>
      <c r="E176" s="80" t="s">
        <v>299</v>
      </c>
    </row>
    <row r="177" spans="1:5" ht="19.95" customHeight="1" x14ac:dyDescent="0.25">
      <c r="A177" s="75" t="s">
        <v>25</v>
      </c>
      <c r="B177" s="76" t="s">
        <v>799</v>
      </c>
      <c r="C177" s="77" t="s">
        <v>800</v>
      </c>
      <c r="D177" s="78" t="s">
        <v>801</v>
      </c>
      <c r="E177" s="80" t="s">
        <v>8</v>
      </c>
    </row>
    <row r="178" spans="1:5" ht="19.95" customHeight="1" x14ac:dyDescent="0.25">
      <c r="A178" s="75" t="s">
        <v>24</v>
      </c>
      <c r="B178" s="76" t="s">
        <v>802</v>
      </c>
      <c r="C178" s="77" t="s">
        <v>803</v>
      </c>
      <c r="D178" s="78" t="s">
        <v>804</v>
      </c>
      <c r="E178" s="80" t="s">
        <v>299</v>
      </c>
    </row>
    <row r="179" spans="1:5" ht="19.95" customHeight="1" x14ac:dyDescent="0.25">
      <c r="A179" s="75" t="s">
        <v>23</v>
      </c>
      <c r="B179" s="76" t="s">
        <v>805</v>
      </c>
      <c r="C179" s="82" t="s">
        <v>806</v>
      </c>
      <c r="D179" s="78" t="s">
        <v>807</v>
      </c>
      <c r="E179" s="80" t="s">
        <v>8</v>
      </c>
    </row>
    <row r="180" spans="1:5" ht="19.95" customHeight="1" x14ac:dyDescent="0.25">
      <c r="A180" s="75" t="s">
        <v>22</v>
      </c>
      <c r="B180" s="76" t="s">
        <v>808</v>
      </c>
      <c r="C180" s="82" t="s">
        <v>809</v>
      </c>
      <c r="D180" s="78" t="s">
        <v>810</v>
      </c>
      <c r="E180" s="80" t="s">
        <v>8</v>
      </c>
    </row>
    <row r="181" spans="1:5" ht="19.95" customHeight="1" x14ac:dyDescent="0.25">
      <c r="A181" s="75" t="s">
        <v>21</v>
      </c>
      <c r="B181" s="76" t="s">
        <v>811</v>
      </c>
      <c r="C181" s="82" t="s">
        <v>812</v>
      </c>
      <c r="D181" s="78" t="s">
        <v>813</v>
      </c>
      <c r="E181" s="80" t="s">
        <v>8</v>
      </c>
    </row>
    <row r="182" spans="1:5" ht="19.95" customHeight="1" x14ac:dyDescent="0.25">
      <c r="A182" s="75" t="s">
        <v>20</v>
      </c>
      <c r="B182" s="76" t="s">
        <v>814</v>
      </c>
      <c r="C182" s="82" t="s">
        <v>815</v>
      </c>
      <c r="D182" s="78" t="s">
        <v>816</v>
      </c>
      <c r="E182" s="80" t="s">
        <v>8</v>
      </c>
    </row>
    <row r="183" spans="1:5" ht="19.95" customHeight="1" x14ac:dyDescent="0.25">
      <c r="A183" s="75" t="s">
        <v>19</v>
      </c>
      <c r="B183" s="76" t="s">
        <v>817</v>
      </c>
      <c r="C183" s="82" t="s">
        <v>818</v>
      </c>
      <c r="D183" s="78" t="s">
        <v>819</v>
      </c>
      <c r="E183" s="80" t="s">
        <v>8</v>
      </c>
    </row>
    <row r="184" spans="1:5" ht="19.95" customHeight="1" x14ac:dyDescent="0.25">
      <c r="A184" s="75" t="s">
        <v>18</v>
      </c>
      <c r="B184" s="76" t="s">
        <v>820</v>
      </c>
      <c r="C184" s="82" t="s">
        <v>821</v>
      </c>
      <c r="D184" s="78" t="s">
        <v>822</v>
      </c>
      <c r="E184" s="80" t="s">
        <v>8</v>
      </c>
    </row>
    <row r="185" spans="1:5" ht="19.95" customHeight="1" x14ac:dyDescent="0.25">
      <c r="A185" s="75" t="s">
        <v>17</v>
      </c>
      <c r="B185" s="76" t="s">
        <v>823</v>
      </c>
      <c r="C185" s="82" t="s">
        <v>824</v>
      </c>
      <c r="D185" s="78" t="s">
        <v>825</v>
      </c>
      <c r="E185" s="80" t="s">
        <v>8</v>
      </c>
    </row>
    <row r="186" spans="1:5" ht="19.95" customHeight="1" x14ac:dyDescent="0.25">
      <c r="A186" s="75" t="s">
        <v>16</v>
      </c>
      <c r="B186" s="76" t="s">
        <v>826</v>
      </c>
      <c r="C186" s="82" t="s">
        <v>827</v>
      </c>
      <c r="D186" s="78" t="s">
        <v>828</v>
      </c>
      <c r="E186" s="80" t="s">
        <v>8</v>
      </c>
    </row>
    <row r="187" spans="1:5" ht="19.95" customHeight="1" x14ac:dyDescent="0.25">
      <c r="A187" s="75" t="s">
        <v>14</v>
      </c>
      <c r="B187" s="76" t="s">
        <v>829</v>
      </c>
      <c r="C187" s="77" t="s">
        <v>830</v>
      </c>
      <c r="D187" s="78" t="s">
        <v>831</v>
      </c>
      <c r="E187" s="80" t="s">
        <v>312</v>
      </c>
    </row>
    <row r="188" spans="1:5" ht="19.95" customHeight="1" x14ac:dyDescent="0.25">
      <c r="A188" s="75" t="s">
        <v>12</v>
      </c>
      <c r="B188" s="76" t="s">
        <v>832</v>
      </c>
      <c r="C188" s="77" t="s">
        <v>833</v>
      </c>
      <c r="D188" s="78" t="s">
        <v>834</v>
      </c>
      <c r="E188" s="80" t="s">
        <v>343</v>
      </c>
    </row>
    <row r="189" spans="1:5" ht="19.95" customHeight="1" x14ac:dyDescent="0.25">
      <c r="A189" s="75" t="s">
        <v>10</v>
      </c>
      <c r="B189" s="76" t="s">
        <v>835</v>
      </c>
      <c r="C189" s="77" t="s">
        <v>836</v>
      </c>
      <c r="D189" s="78" t="s">
        <v>837</v>
      </c>
      <c r="E189" s="80" t="s">
        <v>8</v>
      </c>
    </row>
    <row r="190" spans="1:5" ht="19.95" customHeight="1" x14ac:dyDescent="0.25">
      <c r="A190" s="75" t="s">
        <v>7</v>
      </c>
      <c r="B190" s="76" t="s">
        <v>838</v>
      </c>
      <c r="C190" s="77" t="s">
        <v>839</v>
      </c>
      <c r="D190" s="78" t="s">
        <v>840</v>
      </c>
      <c r="E190" s="80" t="s">
        <v>299</v>
      </c>
    </row>
    <row r="191" spans="1:5" ht="19.95" customHeight="1" x14ac:dyDescent="0.25">
      <c r="A191" s="75" t="s">
        <v>4</v>
      </c>
      <c r="B191" s="76" t="s">
        <v>841</v>
      </c>
      <c r="C191" s="77" t="s">
        <v>842</v>
      </c>
      <c r="D191" s="78" t="s">
        <v>581</v>
      </c>
      <c r="E191" s="80" t="s">
        <v>0</v>
      </c>
    </row>
    <row r="192" spans="1:5" ht="19.95" customHeight="1" thickBot="1" x14ac:dyDescent="0.3">
      <c r="A192" s="87" t="s">
        <v>2</v>
      </c>
      <c r="B192" s="88" t="s">
        <v>843</v>
      </c>
      <c r="C192" s="89" t="s">
        <v>844</v>
      </c>
      <c r="D192" s="90" t="s">
        <v>845</v>
      </c>
      <c r="E192" s="80" t="s">
        <v>0</v>
      </c>
    </row>
  </sheetData>
  <mergeCells count="1">
    <mergeCell ref="A7:D7"/>
  </mergeCells>
  <hyperlinks>
    <hyperlink ref="B160" r:id="rId1" xr:uid="{00000000-0004-0000-0200-000000000000}"/>
    <hyperlink ref="B157" r:id="rId2" xr:uid="{00000000-0004-0000-0200-000001000000}"/>
    <hyperlink ref="B80" r:id="rId3" xr:uid="{00000000-0004-0000-0200-000002000000}"/>
    <hyperlink ref="B47" r:id="rId4" xr:uid="{00000000-0004-0000-0200-000003000000}"/>
    <hyperlink ref="B46" r:id="rId5" xr:uid="{00000000-0004-0000-0200-000004000000}"/>
    <hyperlink ref="B165" r:id="rId6" xr:uid="{00000000-0004-0000-0200-000005000000}"/>
    <hyperlink ref="B31" r:id="rId7" xr:uid="{00000000-0004-0000-0200-000006000000}"/>
    <hyperlink ref="C38" r:id="rId8" xr:uid="{00000000-0004-0000-0200-000007000000}"/>
    <hyperlink ref="C21" r:id="rId9" xr:uid="{00000000-0004-0000-0200-000008000000}"/>
    <hyperlink ref="C36" r:id="rId10" xr:uid="{00000000-0004-0000-0200-000009000000}"/>
    <hyperlink ref="C44" r:id="rId11" xr:uid="{00000000-0004-0000-0200-00000A000000}"/>
    <hyperlink ref="C43" r:id="rId12" xr:uid="{00000000-0004-0000-0200-00000B000000}"/>
    <hyperlink ref="C48" r:id="rId13" xr:uid="{00000000-0004-0000-0200-00000C000000}"/>
    <hyperlink ref="C64" r:id="rId14" xr:uid="{00000000-0004-0000-0200-00000D000000}"/>
    <hyperlink ref="C65" r:id="rId15" xr:uid="{00000000-0004-0000-0200-00000E000000}"/>
    <hyperlink ref="C68" r:id="rId16" xr:uid="{00000000-0004-0000-0200-00000F000000}"/>
    <hyperlink ref="C79" r:id="rId17" xr:uid="{00000000-0004-0000-0200-000010000000}"/>
    <hyperlink ref="C86" r:id="rId18" xr:uid="{00000000-0004-0000-0200-000011000000}"/>
    <hyperlink ref="C97" r:id="rId19" xr:uid="{00000000-0004-0000-0200-000012000000}"/>
    <hyperlink ref="C100" r:id="rId20" xr:uid="{00000000-0004-0000-0200-000013000000}"/>
    <hyperlink ref="C102" r:id="rId21" xr:uid="{00000000-0004-0000-0200-000014000000}"/>
    <hyperlink ref="C115" r:id="rId22" xr:uid="{00000000-0004-0000-0200-000015000000}"/>
    <hyperlink ref="C125" r:id="rId23" xr:uid="{00000000-0004-0000-0200-000016000000}"/>
    <hyperlink ref="C129" r:id="rId24" xr:uid="{00000000-0004-0000-0200-000017000000}"/>
    <hyperlink ref="C133" r:id="rId25" xr:uid="{00000000-0004-0000-0200-000018000000}"/>
    <hyperlink ref="C165" r:id="rId26" xr:uid="{00000000-0004-0000-0200-000019000000}"/>
    <hyperlink ref="C170" r:id="rId27" xr:uid="{00000000-0004-0000-0200-00001A000000}"/>
    <hyperlink ref="C172" r:id="rId28" xr:uid="{00000000-0004-0000-0200-00001B000000}"/>
    <hyperlink ref="C179" r:id="rId29" xr:uid="{00000000-0004-0000-0200-00001C000000}"/>
    <hyperlink ref="C180" r:id="rId30" xr:uid="{00000000-0004-0000-0200-00001D000000}"/>
    <hyperlink ref="C181" r:id="rId31" xr:uid="{00000000-0004-0000-0200-00001E000000}"/>
    <hyperlink ref="C182" r:id="rId32" xr:uid="{00000000-0004-0000-0200-00001F000000}"/>
    <hyperlink ref="C183" r:id="rId33" xr:uid="{00000000-0004-0000-0200-000020000000}"/>
    <hyperlink ref="C184" r:id="rId34" xr:uid="{00000000-0004-0000-0200-000021000000}"/>
    <hyperlink ref="C185" r:id="rId35" xr:uid="{00000000-0004-0000-0200-000022000000}"/>
    <hyperlink ref="C186" r:id="rId36" xr:uid="{00000000-0004-0000-0200-000023000000}"/>
    <hyperlink ref="C50" r:id="rId37" xr:uid="{00000000-0004-0000-0200-000024000000}"/>
    <hyperlink ref="C140" r:id="rId38" xr:uid="{00000000-0004-0000-0200-000025000000}"/>
    <hyperlink ref="C138" r:id="rId39" xr:uid="{00000000-0004-0000-0200-000026000000}"/>
    <hyperlink ref="B41" r:id="rId40" xr:uid="{00000000-0004-0000-0200-000027000000}"/>
    <hyperlink ref="B25" r:id="rId41" xr:uid="{00000000-0004-0000-0200-000028000000}"/>
    <hyperlink ref="B26" r:id="rId42" xr:uid="{00000000-0004-0000-0200-000029000000}"/>
    <hyperlink ref="B11" r:id="rId43" xr:uid="{00000000-0004-0000-0200-00002A000000}"/>
    <hyperlink ref="B12" r:id="rId44" xr:uid="{00000000-0004-0000-0200-00002B000000}"/>
    <hyperlink ref="B13" r:id="rId45" xr:uid="{00000000-0004-0000-0200-00002C000000}"/>
    <hyperlink ref="B14" r:id="rId46" xr:uid="{00000000-0004-0000-0200-00002D000000}"/>
    <hyperlink ref="B15" r:id="rId47" xr:uid="{00000000-0004-0000-0200-00002E000000}"/>
    <hyperlink ref="B16" r:id="rId48" xr:uid="{00000000-0004-0000-0200-00002F000000}"/>
    <hyperlink ref="B17" r:id="rId49" xr:uid="{00000000-0004-0000-0200-000030000000}"/>
    <hyperlink ref="B18" r:id="rId50" xr:uid="{00000000-0004-0000-0200-000031000000}"/>
    <hyperlink ref="B19" r:id="rId51" xr:uid="{00000000-0004-0000-0200-000032000000}"/>
    <hyperlink ref="B20" r:id="rId52" xr:uid="{00000000-0004-0000-0200-000033000000}"/>
    <hyperlink ref="B21" r:id="rId53" xr:uid="{00000000-0004-0000-0200-000034000000}"/>
    <hyperlink ref="B22" r:id="rId54" xr:uid="{00000000-0004-0000-0200-000035000000}"/>
    <hyperlink ref="B23" r:id="rId55" xr:uid="{00000000-0004-0000-0200-000036000000}"/>
    <hyperlink ref="B24" r:id="rId56" xr:uid="{00000000-0004-0000-0200-000037000000}"/>
    <hyperlink ref="B27" r:id="rId57" xr:uid="{00000000-0004-0000-0200-000038000000}"/>
    <hyperlink ref="B28" r:id="rId58" xr:uid="{00000000-0004-0000-0200-000039000000}"/>
    <hyperlink ref="B29" r:id="rId59" xr:uid="{00000000-0004-0000-0200-00003A000000}"/>
    <hyperlink ref="B30" r:id="rId60" xr:uid="{00000000-0004-0000-0200-00003B000000}"/>
    <hyperlink ref="B32" r:id="rId61" xr:uid="{00000000-0004-0000-0200-00003C000000}"/>
    <hyperlink ref="B33" r:id="rId62" xr:uid="{00000000-0004-0000-0200-00003D000000}"/>
    <hyperlink ref="B34" r:id="rId63" xr:uid="{00000000-0004-0000-0200-00003E000000}"/>
    <hyperlink ref="B35" r:id="rId64" xr:uid="{00000000-0004-0000-0200-00003F000000}"/>
    <hyperlink ref="B36" r:id="rId65" xr:uid="{00000000-0004-0000-0200-000040000000}"/>
    <hyperlink ref="B37" r:id="rId66" xr:uid="{00000000-0004-0000-0200-000041000000}"/>
    <hyperlink ref="B38" r:id="rId67" xr:uid="{00000000-0004-0000-0200-000042000000}"/>
    <hyperlink ref="B39" r:id="rId68" xr:uid="{00000000-0004-0000-0200-000043000000}"/>
    <hyperlink ref="B40" r:id="rId69" xr:uid="{00000000-0004-0000-0200-000044000000}"/>
    <hyperlink ref="B42" r:id="rId70" xr:uid="{00000000-0004-0000-0200-000045000000}"/>
    <hyperlink ref="B43" r:id="rId71" xr:uid="{00000000-0004-0000-0200-000046000000}"/>
    <hyperlink ref="B44" r:id="rId72" xr:uid="{00000000-0004-0000-0200-000047000000}"/>
    <hyperlink ref="B45" r:id="rId73" xr:uid="{00000000-0004-0000-0200-000048000000}"/>
    <hyperlink ref="B48" r:id="rId74" xr:uid="{00000000-0004-0000-0200-000049000000}"/>
    <hyperlink ref="B49" r:id="rId75" xr:uid="{00000000-0004-0000-0200-00004A000000}"/>
    <hyperlink ref="B50" r:id="rId76" xr:uid="{00000000-0004-0000-0200-00004B000000}"/>
    <hyperlink ref="B51" r:id="rId77" xr:uid="{00000000-0004-0000-0200-00004C000000}"/>
    <hyperlink ref="B52" r:id="rId78" xr:uid="{00000000-0004-0000-0200-00004D000000}"/>
    <hyperlink ref="B53" r:id="rId79" xr:uid="{00000000-0004-0000-0200-00004E000000}"/>
    <hyperlink ref="B54" r:id="rId80" xr:uid="{00000000-0004-0000-0200-00004F000000}"/>
    <hyperlink ref="B55" r:id="rId81" xr:uid="{00000000-0004-0000-0200-000050000000}"/>
    <hyperlink ref="B56" r:id="rId82" xr:uid="{00000000-0004-0000-0200-000051000000}"/>
    <hyperlink ref="B57" r:id="rId83" xr:uid="{00000000-0004-0000-0200-000052000000}"/>
    <hyperlink ref="B58" r:id="rId84" xr:uid="{00000000-0004-0000-0200-000053000000}"/>
    <hyperlink ref="B59" r:id="rId85" xr:uid="{00000000-0004-0000-0200-000054000000}"/>
    <hyperlink ref="B60" r:id="rId86" xr:uid="{00000000-0004-0000-0200-000055000000}"/>
    <hyperlink ref="B61" r:id="rId87" xr:uid="{00000000-0004-0000-0200-000056000000}"/>
    <hyperlink ref="B62" r:id="rId88" xr:uid="{00000000-0004-0000-0200-000057000000}"/>
    <hyperlink ref="B63" r:id="rId89" xr:uid="{00000000-0004-0000-0200-000058000000}"/>
    <hyperlink ref="B64" r:id="rId90" xr:uid="{00000000-0004-0000-0200-000059000000}"/>
    <hyperlink ref="B65" r:id="rId91" xr:uid="{00000000-0004-0000-0200-00005A000000}"/>
    <hyperlink ref="B66" r:id="rId92" xr:uid="{00000000-0004-0000-0200-00005B000000}"/>
    <hyperlink ref="B67" r:id="rId93" xr:uid="{00000000-0004-0000-0200-00005C000000}"/>
    <hyperlink ref="B68" r:id="rId94" xr:uid="{00000000-0004-0000-0200-00005D000000}"/>
    <hyperlink ref="B69" r:id="rId95" xr:uid="{00000000-0004-0000-0200-00005E000000}"/>
    <hyperlink ref="B70" r:id="rId96" xr:uid="{00000000-0004-0000-0200-00005F000000}"/>
    <hyperlink ref="B71" r:id="rId97" xr:uid="{00000000-0004-0000-0200-000060000000}"/>
    <hyperlink ref="B72" r:id="rId98" xr:uid="{00000000-0004-0000-0200-000061000000}"/>
    <hyperlink ref="B73" r:id="rId99" xr:uid="{00000000-0004-0000-0200-000062000000}"/>
    <hyperlink ref="B74" r:id="rId100" xr:uid="{00000000-0004-0000-0200-000063000000}"/>
    <hyperlink ref="B75" r:id="rId101" xr:uid="{00000000-0004-0000-0200-000064000000}"/>
    <hyperlink ref="B76" r:id="rId102" xr:uid="{00000000-0004-0000-0200-000065000000}"/>
    <hyperlink ref="B77" r:id="rId103" xr:uid="{00000000-0004-0000-0200-000066000000}"/>
    <hyperlink ref="B78" r:id="rId104" xr:uid="{00000000-0004-0000-0200-000067000000}"/>
    <hyperlink ref="B79" r:id="rId105" xr:uid="{00000000-0004-0000-0200-000068000000}"/>
    <hyperlink ref="B81" r:id="rId106" xr:uid="{00000000-0004-0000-0200-000069000000}"/>
    <hyperlink ref="B82" r:id="rId107" xr:uid="{00000000-0004-0000-0200-00006A000000}"/>
    <hyperlink ref="B83" r:id="rId108" xr:uid="{00000000-0004-0000-0200-00006B000000}"/>
    <hyperlink ref="B84" r:id="rId109" xr:uid="{00000000-0004-0000-0200-00006C000000}"/>
    <hyperlink ref="B85" r:id="rId110" xr:uid="{00000000-0004-0000-0200-00006D000000}"/>
    <hyperlink ref="B86" r:id="rId111" xr:uid="{00000000-0004-0000-0200-00006E000000}"/>
    <hyperlink ref="B87" r:id="rId112" xr:uid="{00000000-0004-0000-0200-00006F000000}"/>
    <hyperlink ref="B88" r:id="rId113" xr:uid="{00000000-0004-0000-0200-000070000000}"/>
    <hyperlink ref="B89" r:id="rId114" xr:uid="{00000000-0004-0000-0200-000071000000}"/>
    <hyperlink ref="B90" r:id="rId115" xr:uid="{00000000-0004-0000-0200-000072000000}"/>
    <hyperlink ref="B91" r:id="rId116" xr:uid="{00000000-0004-0000-0200-000073000000}"/>
    <hyperlink ref="B92" r:id="rId117" xr:uid="{00000000-0004-0000-0200-000074000000}"/>
    <hyperlink ref="B93" r:id="rId118" xr:uid="{00000000-0004-0000-0200-000075000000}"/>
    <hyperlink ref="B94" r:id="rId119" xr:uid="{00000000-0004-0000-0200-000076000000}"/>
    <hyperlink ref="B95" r:id="rId120" xr:uid="{00000000-0004-0000-0200-000077000000}"/>
    <hyperlink ref="B96" r:id="rId121" xr:uid="{00000000-0004-0000-0200-000078000000}"/>
    <hyperlink ref="B97" r:id="rId122" xr:uid="{00000000-0004-0000-0200-000079000000}"/>
    <hyperlink ref="B98" r:id="rId123" xr:uid="{00000000-0004-0000-0200-00007A000000}"/>
    <hyperlink ref="B99" r:id="rId124" xr:uid="{00000000-0004-0000-0200-00007B000000}"/>
    <hyperlink ref="B100" r:id="rId125" xr:uid="{00000000-0004-0000-0200-00007C000000}"/>
    <hyperlink ref="B101" r:id="rId126" xr:uid="{00000000-0004-0000-0200-00007D000000}"/>
    <hyperlink ref="B102" r:id="rId127" xr:uid="{00000000-0004-0000-0200-00007E000000}"/>
    <hyperlink ref="B103" r:id="rId128" xr:uid="{00000000-0004-0000-0200-00007F000000}"/>
    <hyperlink ref="B104" r:id="rId129" xr:uid="{00000000-0004-0000-0200-000080000000}"/>
    <hyperlink ref="B106" r:id="rId130" xr:uid="{00000000-0004-0000-0200-000081000000}"/>
    <hyperlink ref="B107" r:id="rId131" xr:uid="{00000000-0004-0000-0200-000082000000}"/>
    <hyperlink ref="B108" r:id="rId132" xr:uid="{00000000-0004-0000-0200-000083000000}"/>
    <hyperlink ref="B109" r:id="rId133" xr:uid="{00000000-0004-0000-0200-000084000000}"/>
    <hyperlink ref="B110" r:id="rId134" xr:uid="{00000000-0004-0000-0200-000085000000}"/>
    <hyperlink ref="B111" r:id="rId135" xr:uid="{00000000-0004-0000-0200-000086000000}"/>
    <hyperlink ref="B112" r:id="rId136" xr:uid="{00000000-0004-0000-0200-000087000000}"/>
    <hyperlink ref="B113" r:id="rId137" xr:uid="{00000000-0004-0000-0200-000088000000}"/>
    <hyperlink ref="B114" r:id="rId138" xr:uid="{00000000-0004-0000-0200-000089000000}"/>
    <hyperlink ref="B115" r:id="rId139" xr:uid="{00000000-0004-0000-0200-00008A000000}"/>
    <hyperlink ref="B116" r:id="rId140" xr:uid="{00000000-0004-0000-0200-00008B000000}"/>
    <hyperlink ref="B117" r:id="rId141" xr:uid="{00000000-0004-0000-0200-00008C000000}"/>
    <hyperlink ref="B118" r:id="rId142" xr:uid="{00000000-0004-0000-0200-00008D000000}"/>
    <hyperlink ref="B119" r:id="rId143" xr:uid="{00000000-0004-0000-0200-00008E000000}"/>
    <hyperlink ref="B120" r:id="rId144" xr:uid="{00000000-0004-0000-0200-00008F000000}"/>
    <hyperlink ref="B121" r:id="rId145" xr:uid="{00000000-0004-0000-0200-000090000000}"/>
    <hyperlink ref="B122" r:id="rId146" xr:uid="{00000000-0004-0000-0200-000091000000}"/>
    <hyperlink ref="B123" r:id="rId147" xr:uid="{00000000-0004-0000-0200-000092000000}"/>
    <hyperlink ref="B124" r:id="rId148" xr:uid="{00000000-0004-0000-0200-000093000000}"/>
    <hyperlink ref="B125" r:id="rId149" xr:uid="{00000000-0004-0000-0200-000094000000}"/>
    <hyperlink ref="B126" r:id="rId150" xr:uid="{00000000-0004-0000-0200-000095000000}"/>
    <hyperlink ref="B127" r:id="rId151" xr:uid="{00000000-0004-0000-0200-000096000000}"/>
    <hyperlink ref="B128" r:id="rId152" xr:uid="{00000000-0004-0000-0200-000097000000}"/>
    <hyperlink ref="B129" r:id="rId153" xr:uid="{00000000-0004-0000-0200-000098000000}"/>
    <hyperlink ref="B130" r:id="rId154" xr:uid="{00000000-0004-0000-0200-000099000000}"/>
    <hyperlink ref="B131" r:id="rId155" xr:uid="{00000000-0004-0000-0200-00009A000000}"/>
    <hyperlink ref="B132" r:id="rId156" xr:uid="{00000000-0004-0000-0200-00009B000000}"/>
    <hyperlink ref="B133" r:id="rId157" xr:uid="{00000000-0004-0000-0200-00009C000000}"/>
    <hyperlink ref="B134" r:id="rId158" xr:uid="{00000000-0004-0000-0200-00009D000000}"/>
    <hyperlink ref="B135" r:id="rId159" xr:uid="{00000000-0004-0000-0200-00009E000000}"/>
    <hyperlink ref="B136" r:id="rId160" xr:uid="{00000000-0004-0000-0200-00009F000000}"/>
    <hyperlink ref="B137" r:id="rId161" xr:uid="{00000000-0004-0000-0200-0000A0000000}"/>
    <hyperlink ref="B138" r:id="rId162" xr:uid="{00000000-0004-0000-0200-0000A1000000}"/>
    <hyperlink ref="B139" r:id="rId163" xr:uid="{00000000-0004-0000-0200-0000A2000000}"/>
    <hyperlink ref="B140" r:id="rId164" xr:uid="{00000000-0004-0000-0200-0000A3000000}"/>
    <hyperlink ref="B141" r:id="rId165" xr:uid="{00000000-0004-0000-0200-0000A4000000}"/>
    <hyperlink ref="B142" r:id="rId166" xr:uid="{00000000-0004-0000-0200-0000A5000000}"/>
    <hyperlink ref="B143" r:id="rId167" xr:uid="{00000000-0004-0000-0200-0000A6000000}"/>
    <hyperlink ref="B144" r:id="rId168" xr:uid="{00000000-0004-0000-0200-0000A7000000}"/>
    <hyperlink ref="B145" r:id="rId169" xr:uid="{00000000-0004-0000-0200-0000A8000000}"/>
    <hyperlink ref="B146" r:id="rId170" xr:uid="{00000000-0004-0000-0200-0000A9000000}"/>
    <hyperlink ref="B147" r:id="rId171" xr:uid="{00000000-0004-0000-0200-0000AA000000}"/>
    <hyperlink ref="B148" r:id="rId172" xr:uid="{00000000-0004-0000-0200-0000AB000000}"/>
    <hyperlink ref="B149" r:id="rId173" xr:uid="{00000000-0004-0000-0200-0000AC000000}"/>
    <hyperlink ref="B150" r:id="rId174" xr:uid="{00000000-0004-0000-0200-0000AD000000}"/>
    <hyperlink ref="B151" r:id="rId175" xr:uid="{00000000-0004-0000-0200-0000AE000000}"/>
    <hyperlink ref="B152" r:id="rId176" xr:uid="{00000000-0004-0000-0200-0000AF000000}"/>
    <hyperlink ref="B153" r:id="rId177" xr:uid="{00000000-0004-0000-0200-0000B0000000}"/>
    <hyperlink ref="B154" r:id="rId178" xr:uid="{00000000-0004-0000-0200-0000B1000000}"/>
    <hyperlink ref="B155" r:id="rId179" xr:uid="{00000000-0004-0000-0200-0000B2000000}"/>
    <hyperlink ref="B156" r:id="rId180" xr:uid="{00000000-0004-0000-0200-0000B3000000}"/>
    <hyperlink ref="B105" r:id="rId181" xr:uid="{00000000-0004-0000-0200-0000B4000000}"/>
    <hyperlink ref="B158" r:id="rId182" xr:uid="{00000000-0004-0000-0200-0000B5000000}"/>
    <hyperlink ref="B159" r:id="rId183" xr:uid="{00000000-0004-0000-0200-0000B6000000}"/>
    <hyperlink ref="B161" r:id="rId184" xr:uid="{00000000-0004-0000-0200-0000B7000000}"/>
    <hyperlink ref="B162" r:id="rId185" xr:uid="{00000000-0004-0000-0200-0000B8000000}"/>
    <hyperlink ref="B163" r:id="rId186" xr:uid="{00000000-0004-0000-0200-0000B9000000}"/>
    <hyperlink ref="B164" r:id="rId187" xr:uid="{00000000-0004-0000-0200-0000BA000000}"/>
    <hyperlink ref="B166" r:id="rId188" xr:uid="{00000000-0004-0000-0200-0000BB000000}"/>
    <hyperlink ref="B167" r:id="rId189" xr:uid="{00000000-0004-0000-0200-0000BC000000}"/>
    <hyperlink ref="B168" r:id="rId190" xr:uid="{00000000-0004-0000-0200-0000BD000000}"/>
    <hyperlink ref="B169" r:id="rId191" xr:uid="{00000000-0004-0000-0200-0000BE000000}"/>
    <hyperlink ref="B170" r:id="rId192" xr:uid="{00000000-0004-0000-0200-0000BF000000}"/>
    <hyperlink ref="B171" r:id="rId193" xr:uid="{00000000-0004-0000-0200-0000C0000000}"/>
    <hyperlink ref="B172" r:id="rId194" xr:uid="{00000000-0004-0000-0200-0000C1000000}"/>
    <hyperlink ref="B173" r:id="rId195" xr:uid="{00000000-0004-0000-0200-0000C2000000}"/>
    <hyperlink ref="B174" r:id="rId196" xr:uid="{00000000-0004-0000-0200-0000C3000000}"/>
    <hyperlink ref="B175" r:id="rId197" xr:uid="{00000000-0004-0000-0200-0000C4000000}"/>
    <hyperlink ref="B176" r:id="rId198" xr:uid="{00000000-0004-0000-0200-0000C5000000}"/>
    <hyperlink ref="B177" r:id="rId199" xr:uid="{00000000-0004-0000-0200-0000C6000000}"/>
    <hyperlink ref="B178" r:id="rId200" xr:uid="{00000000-0004-0000-0200-0000C7000000}"/>
    <hyperlink ref="B179" r:id="rId201" xr:uid="{00000000-0004-0000-0200-0000C8000000}"/>
    <hyperlink ref="B180" r:id="rId202" xr:uid="{00000000-0004-0000-0200-0000C9000000}"/>
    <hyperlink ref="B181" r:id="rId203" xr:uid="{00000000-0004-0000-0200-0000CA000000}"/>
    <hyperlink ref="B182" r:id="rId204" xr:uid="{00000000-0004-0000-0200-0000CB000000}"/>
    <hyperlink ref="B183" r:id="rId205" xr:uid="{00000000-0004-0000-0200-0000CC000000}"/>
    <hyperlink ref="B184" r:id="rId206" xr:uid="{00000000-0004-0000-0200-0000CD000000}"/>
    <hyperlink ref="B185" r:id="rId207" xr:uid="{00000000-0004-0000-0200-0000CE000000}"/>
    <hyperlink ref="B186" r:id="rId208" xr:uid="{00000000-0004-0000-0200-0000CF000000}"/>
    <hyperlink ref="B187" r:id="rId209" xr:uid="{00000000-0004-0000-0200-0000D0000000}"/>
    <hyperlink ref="B188" r:id="rId210" xr:uid="{00000000-0004-0000-0200-0000D1000000}"/>
    <hyperlink ref="B189" r:id="rId211" xr:uid="{00000000-0004-0000-0200-0000D2000000}"/>
    <hyperlink ref="B190" r:id="rId212" xr:uid="{00000000-0004-0000-0200-0000D3000000}"/>
    <hyperlink ref="B191" r:id="rId213" xr:uid="{00000000-0004-0000-0200-0000D4000000}"/>
    <hyperlink ref="B192" r:id="rId214" xr:uid="{00000000-0004-0000-0200-0000D5000000}"/>
    <hyperlink ref="C11" r:id="rId215" xr:uid="{00000000-0004-0000-0200-0000D6000000}"/>
    <hyperlink ref="C12" r:id="rId216" xr:uid="{00000000-0004-0000-0200-0000D7000000}"/>
    <hyperlink ref="C13" r:id="rId217" xr:uid="{00000000-0004-0000-0200-0000D8000000}"/>
    <hyperlink ref="C14" r:id="rId218" xr:uid="{00000000-0004-0000-0200-0000D9000000}"/>
    <hyperlink ref="C15" r:id="rId219" xr:uid="{00000000-0004-0000-0200-0000DA000000}"/>
    <hyperlink ref="C16" r:id="rId220" xr:uid="{00000000-0004-0000-0200-0000DB000000}"/>
    <hyperlink ref="C17" r:id="rId221" xr:uid="{00000000-0004-0000-0200-0000DC000000}"/>
    <hyperlink ref="C18" r:id="rId222" xr:uid="{00000000-0004-0000-0200-0000DD000000}"/>
    <hyperlink ref="C19" r:id="rId223" xr:uid="{00000000-0004-0000-0200-0000DE000000}"/>
    <hyperlink ref="C20" r:id="rId224" xr:uid="{00000000-0004-0000-0200-0000DF000000}"/>
    <hyperlink ref="C22" r:id="rId225" xr:uid="{00000000-0004-0000-0200-0000E0000000}"/>
    <hyperlink ref="C23" r:id="rId226" xr:uid="{00000000-0004-0000-0200-0000E1000000}"/>
    <hyperlink ref="C24" r:id="rId227" xr:uid="{00000000-0004-0000-0200-0000E2000000}"/>
    <hyperlink ref="C25" r:id="rId228" xr:uid="{00000000-0004-0000-0200-0000E3000000}"/>
    <hyperlink ref="C26" r:id="rId229" xr:uid="{00000000-0004-0000-0200-0000E4000000}"/>
    <hyperlink ref="C27" r:id="rId230" xr:uid="{00000000-0004-0000-0200-0000E5000000}"/>
    <hyperlink ref="C28" r:id="rId231" xr:uid="{00000000-0004-0000-0200-0000E6000000}"/>
    <hyperlink ref="C29" r:id="rId232" xr:uid="{00000000-0004-0000-0200-0000E7000000}"/>
    <hyperlink ref="C30" r:id="rId233" xr:uid="{00000000-0004-0000-0200-0000E8000000}"/>
    <hyperlink ref="C31" r:id="rId234" xr:uid="{00000000-0004-0000-0200-0000E9000000}"/>
    <hyperlink ref="C32" r:id="rId235" xr:uid="{00000000-0004-0000-0200-0000EA000000}"/>
    <hyperlink ref="C33" r:id="rId236" xr:uid="{00000000-0004-0000-0200-0000EB000000}"/>
    <hyperlink ref="C34" r:id="rId237" xr:uid="{00000000-0004-0000-0200-0000EC000000}"/>
    <hyperlink ref="C35" r:id="rId238" xr:uid="{00000000-0004-0000-0200-0000ED000000}"/>
    <hyperlink ref="C37" r:id="rId239" xr:uid="{00000000-0004-0000-0200-0000EE000000}"/>
    <hyperlink ref="C39" r:id="rId240" xr:uid="{00000000-0004-0000-0200-0000EF000000}"/>
    <hyperlink ref="C40" r:id="rId241" xr:uid="{00000000-0004-0000-0200-0000F0000000}"/>
    <hyperlink ref="C41" r:id="rId242" xr:uid="{00000000-0004-0000-0200-0000F1000000}"/>
    <hyperlink ref="C42" r:id="rId243" xr:uid="{00000000-0004-0000-0200-0000F2000000}"/>
    <hyperlink ref="C45" r:id="rId244" xr:uid="{00000000-0004-0000-0200-0000F3000000}"/>
    <hyperlink ref="C46" r:id="rId245" xr:uid="{00000000-0004-0000-0200-0000F4000000}"/>
    <hyperlink ref="C47" r:id="rId246" xr:uid="{00000000-0004-0000-0200-0000F5000000}"/>
    <hyperlink ref="C49" r:id="rId247" xr:uid="{00000000-0004-0000-0200-0000F6000000}"/>
    <hyperlink ref="C51" r:id="rId248" xr:uid="{00000000-0004-0000-0200-0000F7000000}"/>
    <hyperlink ref="C52" r:id="rId249" xr:uid="{00000000-0004-0000-0200-0000F8000000}"/>
    <hyperlink ref="C53" r:id="rId250" xr:uid="{00000000-0004-0000-0200-0000F9000000}"/>
    <hyperlink ref="C54" r:id="rId251" xr:uid="{00000000-0004-0000-0200-0000FA000000}"/>
    <hyperlink ref="C55" r:id="rId252" xr:uid="{00000000-0004-0000-0200-0000FB000000}"/>
    <hyperlink ref="C56" r:id="rId253" xr:uid="{00000000-0004-0000-0200-0000FC000000}"/>
    <hyperlink ref="C57" r:id="rId254" xr:uid="{00000000-0004-0000-0200-0000FD000000}"/>
    <hyperlink ref="C58" r:id="rId255" xr:uid="{00000000-0004-0000-0200-0000FE000000}"/>
    <hyperlink ref="C59" r:id="rId256" xr:uid="{00000000-0004-0000-0200-0000FF000000}"/>
    <hyperlink ref="C60" r:id="rId257" xr:uid="{00000000-0004-0000-0200-000000010000}"/>
    <hyperlink ref="C61" r:id="rId258" xr:uid="{00000000-0004-0000-0200-000001010000}"/>
    <hyperlink ref="C62" r:id="rId259" xr:uid="{00000000-0004-0000-0200-000002010000}"/>
    <hyperlink ref="C63" r:id="rId260" xr:uid="{00000000-0004-0000-0200-000003010000}"/>
    <hyperlink ref="C66" r:id="rId261" xr:uid="{00000000-0004-0000-0200-000004010000}"/>
    <hyperlink ref="C67" r:id="rId262" xr:uid="{00000000-0004-0000-0200-000005010000}"/>
    <hyperlink ref="C69" r:id="rId263" xr:uid="{00000000-0004-0000-0200-000006010000}"/>
    <hyperlink ref="C70" r:id="rId264" xr:uid="{00000000-0004-0000-0200-000007010000}"/>
    <hyperlink ref="C71" r:id="rId265" xr:uid="{00000000-0004-0000-0200-000008010000}"/>
    <hyperlink ref="C72" r:id="rId266" xr:uid="{00000000-0004-0000-0200-000009010000}"/>
    <hyperlink ref="C73" r:id="rId267" xr:uid="{00000000-0004-0000-0200-00000A010000}"/>
    <hyperlink ref="C74" r:id="rId268" xr:uid="{00000000-0004-0000-0200-00000B010000}"/>
    <hyperlink ref="C75" r:id="rId269" xr:uid="{00000000-0004-0000-0200-00000C010000}"/>
    <hyperlink ref="C76" r:id="rId270" xr:uid="{00000000-0004-0000-0200-00000D010000}"/>
    <hyperlink ref="C77" r:id="rId271" xr:uid="{00000000-0004-0000-0200-00000E010000}"/>
    <hyperlink ref="C78" r:id="rId272" xr:uid="{00000000-0004-0000-0200-00000F010000}"/>
    <hyperlink ref="C80" r:id="rId273" xr:uid="{00000000-0004-0000-0200-000010010000}"/>
    <hyperlink ref="C81" r:id="rId274" xr:uid="{00000000-0004-0000-0200-000011010000}"/>
    <hyperlink ref="C82" r:id="rId275" xr:uid="{00000000-0004-0000-0200-000012010000}"/>
    <hyperlink ref="C83" r:id="rId276" xr:uid="{00000000-0004-0000-0200-000013010000}"/>
    <hyperlink ref="C84" r:id="rId277" xr:uid="{00000000-0004-0000-0200-000014010000}"/>
    <hyperlink ref="C85" r:id="rId278" xr:uid="{00000000-0004-0000-0200-000015010000}"/>
    <hyperlink ref="C87" r:id="rId279" xr:uid="{00000000-0004-0000-0200-000016010000}"/>
    <hyperlink ref="C88" r:id="rId280" xr:uid="{00000000-0004-0000-0200-000017010000}"/>
    <hyperlink ref="C89" r:id="rId281" xr:uid="{00000000-0004-0000-0200-000018010000}"/>
    <hyperlink ref="C90" r:id="rId282" xr:uid="{00000000-0004-0000-0200-000019010000}"/>
    <hyperlink ref="C91" r:id="rId283" xr:uid="{00000000-0004-0000-0200-00001A010000}"/>
    <hyperlink ref="C92" r:id="rId284" xr:uid="{00000000-0004-0000-0200-00001B010000}"/>
    <hyperlink ref="C93" r:id="rId285" xr:uid="{00000000-0004-0000-0200-00001C010000}"/>
    <hyperlink ref="C94" r:id="rId286" xr:uid="{00000000-0004-0000-0200-00001D010000}"/>
    <hyperlink ref="C95" r:id="rId287" xr:uid="{00000000-0004-0000-0200-00001E010000}"/>
    <hyperlink ref="C96" r:id="rId288" xr:uid="{00000000-0004-0000-0200-00001F010000}"/>
    <hyperlink ref="C98" r:id="rId289" xr:uid="{00000000-0004-0000-0200-000020010000}"/>
    <hyperlink ref="C99" r:id="rId290" xr:uid="{00000000-0004-0000-0200-000021010000}"/>
    <hyperlink ref="C101" r:id="rId291" xr:uid="{00000000-0004-0000-0200-000022010000}"/>
    <hyperlink ref="C103" r:id="rId292" xr:uid="{00000000-0004-0000-0200-000023010000}"/>
    <hyperlink ref="C104" r:id="rId293" xr:uid="{00000000-0004-0000-0200-000024010000}"/>
    <hyperlink ref="C106" r:id="rId294" xr:uid="{00000000-0004-0000-0200-000025010000}"/>
    <hyperlink ref="C107" r:id="rId295" xr:uid="{00000000-0004-0000-0200-000026010000}"/>
    <hyperlink ref="C108" r:id="rId296" xr:uid="{00000000-0004-0000-0200-000027010000}"/>
    <hyperlink ref="C109" r:id="rId297" xr:uid="{00000000-0004-0000-0200-000028010000}"/>
    <hyperlink ref="C110" r:id="rId298" xr:uid="{00000000-0004-0000-0200-000029010000}"/>
    <hyperlink ref="C111" r:id="rId299" xr:uid="{00000000-0004-0000-0200-00002A010000}"/>
    <hyperlink ref="C112" r:id="rId300" xr:uid="{00000000-0004-0000-0200-00002B010000}"/>
    <hyperlink ref="C113" r:id="rId301" xr:uid="{00000000-0004-0000-0200-00002C010000}"/>
    <hyperlink ref="C114" r:id="rId302" xr:uid="{00000000-0004-0000-0200-00002D010000}"/>
    <hyperlink ref="C116" r:id="rId303" xr:uid="{00000000-0004-0000-0200-00002E010000}"/>
    <hyperlink ref="C117" r:id="rId304" xr:uid="{00000000-0004-0000-0200-00002F010000}"/>
    <hyperlink ref="C118" r:id="rId305" xr:uid="{00000000-0004-0000-0200-000030010000}"/>
    <hyperlink ref="C119" r:id="rId306" xr:uid="{00000000-0004-0000-0200-000031010000}"/>
    <hyperlink ref="C120" r:id="rId307" xr:uid="{00000000-0004-0000-0200-000032010000}"/>
    <hyperlink ref="C121" r:id="rId308" xr:uid="{00000000-0004-0000-0200-000033010000}"/>
    <hyperlink ref="C122" r:id="rId309" xr:uid="{00000000-0004-0000-0200-000034010000}"/>
    <hyperlink ref="C123" r:id="rId310" xr:uid="{00000000-0004-0000-0200-000035010000}"/>
    <hyperlink ref="C124" r:id="rId311" xr:uid="{00000000-0004-0000-0200-000036010000}"/>
    <hyperlink ref="C126" r:id="rId312" xr:uid="{00000000-0004-0000-0200-000037010000}"/>
    <hyperlink ref="C127" r:id="rId313" xr:uid="{00000000-0004-0000-0200-000038010000}"/>
    <hyperlink ref="C128" r:id="rId314" xr:uid="{00000000-0004-0000-0200-000039010000}"/>
    <hyperlink ref="C130" r:id="rId315" xr:uid="{00000000-0004-0000-0200-00003A010000}"/>
    <hyperlink ref="C131" r:id="rId316" xr:uid="{00000000-0004-0000-0200-00003B010000}"/>
    <hyperlink ref="C132" r:id="rId317" xr:uid="{00000000-0004-0000-0200-00003C010000}"/>
    <hyperlink ref="C134" r:id="rId318" xr:uid="{00000000-0004-0000-0200-00003D010000}"/>
    <hyperlink ref="C135" r:id="rId319" xr:uid="{00000000-0004-0000-0200-00003E010000}"/>
    <hyperlink ref="C136" r:id="rId320" xr:uid="{00000000-0004-0000-0200-00003F010000}"/>
    <hyperlink ref="C137" r:id="rId321" xr:uid="{00000000-0004-0000-0200-000040010000}"/>
    <hyperlink ref="C139" r:id="rId322" xr:uid="{00000000-0004-0000-0200-000041010000}"/>
    <hyperlink ref="C141" r:id="rId323" xr:uid="{00000000-0004-0000-0200-000042010000}"/>
    <hyperlink ref="C142" r:id="rId324" xr:uid="{00000000-0004-0000-0200-000043010000}"/>
    <hyperlink ref="C143" r:id="rId325" xr:uid="{00000000-0004-0000-0200-000044010000}"/>
    <hyperlink ref="C144" r:id="rId326" xr:uid="{00000000-0004-0000-0200-000045010000}"/>
    <hyperlink ref="C145" r:id="rId327" xr:uid="{00000000-0004-0000-0200-000046010000}"/>
    <hyperlink ref="C146" r:id="rId328" xr:uid="{00000000-0004-0000-0200-000047010000}"/>
    <hyperlink ref="C147" r:id="rId329" xr:uid="{00000000-0004-0000-0200-000048010000}"/>
    <hyperlink ref="C148" r:id="rId330" xr:uid="{00000000-0004-0000-0200-000049010000}"/>
    <hyperlink ref="C149" r:id="rId331" xr:uid="{00000000-0004-0000-0200-00004A010000}"/>
    <hyperlink ref="C150" r:id="rId332" xr:uid="{00000000-0004-0000-0200-00004B010000}"/>
    <hyperlink ref="C151" r:id="rId333" xr:uid="{00000000-0004-0000-0200-00004C010000}"/>
    <hyperlink ref="C152" r:id="rId334" xr:uid="{00000000-0004-0000-0200-00004D010000}"/>
    <hyperlink ref="C153" r:id="rId335" xr:uid="{00000000-0004-0000-0200-00004E010000}"/>
    <hyperlink ref="C154" r:id="rId336" xr:uid="{00000000-0004-0000-0200-00004F010000}"/>
    <hyperlink ref="C155" r:id="rId337" xr:uid="{00000000-0004-0000-0200-000050010000}"/>
    <hyperlink ref="C156" r:id="rId338" xr:uid="{00000000-0004-0000-0200-000051010000}"/>
    <hyperlink ref="C157" r:id="rId339" xr:uid="{00000000-0004-0000-0200-000052010000}"/>
    <hyperlink ref="C105" r:id="rId340" xr:uid="{00000000-0004-0000-0200-000053010000}"/>
    <hyperlink ref="C158" r:id="rId341" xr:uid="{00000000-0004-0000-0200-000054010000}"/>
    <hyperlink ref="C159" r:id="rId342" xr:uid="{00000000-0004-0000-0200-000055010000}"/>
    <hyperlink ref="C160" r:id="rId343" xr:uid="{00000000-0004-0000-0200-000056010000}"/>
    <hyperlink ref="C161" r:id="rId344" xr:uid="{00000000-0004-0000-0200-000057010000}"/>
    <hyperlink ref="C162" r:id="rId345" xr:uid="{00000000-0004-0000-0200-000058010000}"/>
    <hyperlink ref="C163" r:id="rId346" xr:uid="{00000000-0004-0000-0200-000059010000}"/>
    <hyperlink ref="C164" r:id="rId347" xr:uid="{00000000-0004-0000-0200-00005A010000}"/>
    <hyperlink ref="C166" r:id="rId348" xr:uid="{00000000-0004-0000-0200-00005B010000}"/>
    <hyperlink ref="C167" r:id="rId349" xr:uid="{00000000-0004-0000-0200-00005C010000}"/>
    <hyperlink ref="C168" r:id="rId350" xr:uid="{00000000-0004-0000-0200-00005D010000}"/>
    <hyperlink ref="C169" r:id="rId351" xr:uid="{00000000-0004-0000-0200-00005E010000}"/>
    <hyperlink ref="C171" r:id="rId352" xr:uid="{00000000-0004-0000-0200-00005F010000}"/>
    <hyperlink ref="C173" r:id="rId353" xr:uid="{00000000-0004-0000-0200-000060010000}"/>
    <hyperlink ref="C174" r:id="rId354" xr:uid="{00000000-0004-0000-0200-000061010000}"/>
    <hyperlink ref="C175" r:id="rId355" xr:uid="{00000000-0004-0000-0200-000062010000}"/>
    <hyperlink ref="C176" r:id="rId356" xr:uid="{00000000-0004-0000-0200-000063010000}"/>
    <hyperlink ref="C177" r:id="rId357" xr:uid="{00000000-0004-0000-0200-000064010000}"/>
    <hyperlink ref="C178" r:id="rId358" xr:uid="{00000000-0004-0000-0200-000065010000}"/>
    <hyperlink ref="C187" r:id="rId359" xr:uid="{00000000-0004-0000-0200-000066010000}"/>
    <hyperlink ref="C188" r:id="rId360" xr:uid="{00000000-0004-0000-0200-000067010000}"/>
    <hyperlink ref="C189" r:id="rId361" xr:uid="{00000000-0004-0000-0200-000068010000}"/>
    <hyperlink ref="C190" r:id="rId362" xr:uid="{00000000-0004-0000-0200-000069010000}"/>
    <hyperlink ref="C191" r:id="rId363" xr:uid="{00000000-0004-0000-0200-00006A010000}"/>
    <hyperlink ref="C192" r:id="rId364" xr:uid="{00000000-0004-0000-0200-00006B010000}"/>
  </hyperlinks>
  <printOptions horizontalCentered="1"/>
  <pageMargins left="0.23622047244094491" right="0.23622047244094491" top="0.74803149606299213" bottom="0.74803149606299213" header="0.31496062992125984" footer="0.31496062992125984"/>
  <pageSetup paperSize="5" scale="56" fitToWidth="0" orientation="landscape" r:id="rId365"/>
  <headerFooter scaleWithDoc="0"/>
  <drawing r:id="rId366"/>
  <tableParts count="1">
    <tablePart r:id="rId36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10"/>
  <sheetViews>
    <sheetView showGridLines="0" workbookViewId="0">
      <selection activeCell="C8" sqref="C8"/>
    </sheetView>
  </sheetViews>
  <sheetFormatPr baseColWidth="10" defaultRowHeight="13.2" x14ac:dyDescent="0.25"/>
  <sheetData>
    <row r="3" spans="3:3" ht="31.8" customHeight="1" x14ac:dyDescent="0.25">
      <c r="C3" s="21" t="s">
        <v>245</v>
      </c>
    </row>
    <row r="4" spans="3:3" ht="31.8" customHeight="1" x14ac:dyDescent="0.25">
      <c r="C4" s="21" t="s">
        <v>246</v>
      </c>
    </row>
    <row r="5" spans="3:3" ht="31.8" customHeight="1" x14ac:dyDescent="0.25">
      <c r="C5" s="21" t="s">
        <v>247</v>
      </c>
    </row>
    <row r="6" spans="3:3" ht="31.8" customHeight="1" x14ac:dyDescent="0.25">
      <c r="C6" s="21" t="s">
        <v>248</v>
      </c>
    </row>
    <row r="7" spans="3:3" ht="31.8" customHeight="1" x14ac:dyDescent="0.25">
      <c r="C7" s="21" t="s">
        <v>266</v>
      </c>
    </row>
    <row r="8" spans="3:3" ht="31.8" customHeight="1" x14ac:dyDescent="0.25">
      <c r="C8" s="21" t="s">
        <v>249</v>
      </c>
    </row>
    <row r="9" spans="3:3" ht="31.8" customHeight="1" x14ac:dyDescent="0.25">
      <c r="C9" s="21" t="s">
        <v>250</v>
      </c>
    </row>
    <row r="10" spans="3:3" ht="31.8" customHeight="1" x14ac:dyDescent="0.25">
      <c r="C10"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PSOC 23-24</vt:lpstr>
      <vt:lpstr>BBR</vt:lpstr>
      <vt:lpstr>Coordonnées OC</vt:lpstr>
      <vt:lpstr>Notes</vt:lpstr>
      <vt:lpstr>'Coordonnées OC'!Impression_des_titres</vt:lpstr>
      <vt:lpstr>'PSOC 23-24'!Impression_des_titres</vt:lpstr>
      <vt:lpstr>'Coordonnées OC'!Zone_d_impression</vt:lpstr>
    </vt:vector>
  </TitlesOfParts>
  <Company>CISSS-CA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Dion</dc:creator>
  <cp:lastModifiedBy>Marie-Eve Cyr (CISSSCA DG)</cp:lastModifiedBy>
  <cp:lastPrinted>2023-11-08T15:02:00Z</cp:lastPrinted>
  <dcterms:created xsi:type="dcterms:W3CDTF">2023-11-01T17:57:57Z</dcterms:created>
  <dcterms:modified xsi:type="dcterms:W3CDTF">2024-02-01T15:28:32Z</dcterms:modified>
</cp:coreProperties>
</file>