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3 - DGAPSR\30 DGA\3003 PSOC\8- Formation_Information_Communication\Page Web PSOC\"/>
    </mc:Choice>
  </mc:AlternateContent>
  <xr:revisionPtr revIDLastSave="0" documentId="13_ncr:1_{ED757FB5-BD17-44BA-AFBD-326C1971CC94}" xr6:coauthVersionLast="47" xr6:coauthVersionMax="47" xr10:uidLastSave="{00000000-0000-0000-0000-000000000000}"/>
  <bookViews>
    <workbookView xWindow="-108" yWindow="-108" windowWidth="23256" windowHeight="12576" xr2:uid="{00000000-000D-0000-FFFF-FFFF00000000}"/>
  </bookViews>
  <sheets>
    <sheet name="PSOC 22-23" sheetId="1" r:id="rId1"/>
    <sheet name="BBR" sheetId="2" r:id="rId2"/>
    <sheet name="Coordonnées OC" sheetId="4" r:id="rId3"/>
    <sheet name="Notes"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8" i="1" l="1"/>
  <c r="H188" i="1"/>
  <c r="I188" i="1"/>
  <c r="J188" i="1"/>
  <c r="K188" i="1"/>
  <c r="L188" i="1"/>
  <c r="M188" i="1"/>
  <c r="N188" i="1"/>
  <c r="F188" i="1"/>
  <c r="A188" i="1"/>
  <c r="N17" i="1"/>
  <c r="N10" i="1"/>
  <c r="N11" i="1"/>
  <c r="N12" i="1"/>
  <c r="N13" i="1"/>
  <c r="N14" i="1"/>
  <c r="N15" i="1"/>
  <c r="N16"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H98"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H150" i="1"/>
  <c r="N150" i="1"/>
  <c r="N151" i="1"/>
  <c r="N152" i="1"/>
  <c r="N153" i="1"/>
  <c r="N154" i="1"/>
  <c r="N155" i="1"/>
  <c r="N156" i="1"/>
  <c r="N157" i="1"/>
  <c r="N158" i="1"/>
  <c r="N159" i="1"/>
  <c r="N160" i="1"/>
  <c r="N161" i="1"/>
  <c r="N162" i="1"/>
  <c r="N163" i="1"/>
  <c r="N164" i="1"/>
  <c r="N165" i="1"/>
  <c r="N166" i="1"/>
  <c r="N167" i="1"/>
  <c r="N168" i="1"/>
  <c r="N169" i="1"/>
  <c r="N170" i="1"/>
  <c r="N171" i="1"/>
  <c r="N172" i="1"/>
  <c r="N173" i="1"/>
  <c r="N174" i="1"/>
  <c r="N175" i="1"/>
  <c r="N176" i="1"/>
  <c r="N177" i="1"/>
  <c r="N178" i="1"/>
  <c r="N179" i="1"/>
  <c r="N180" i="1"/>
  <c r="N181" i="1"/>
  <c r="N182" i="1"/>
  <c r="N183" i="1"/>
  <c r="N184" i="1"/>
  <c r="N185" i="1"/>
  <c r="N186" i="1"/>
  <c r="N187" i="1"/>
</calcChain>
</file>

<file path=xl/sharedStrings.xml><?xml version="1.0" encoding="utf-8"?>
<sst xmlns="http://schemas.openxmlformats.org/spreadsheetml/2006/main" count="1894" uniqueCount="863">
  <si>
    <t>Concertation et consultation générale</t>
  </si>
  <si>
    <t>Régional</t>
  </si>
  <si>
    <t>Regroupement régional</t>
  </si>
  <si>
    <t>Table régionale des organismes communautaires Chaudière-Appalaches</t>
  </si>
  <si>
    <t>Santé mentale</t>
  </si>
  <si>
    <t>Table régionale des organismes communautaires actifs en santé mentale (Région - 12)</t>
  </si>
  <si>
    <t>Maisons de jeunes (MDJ)</t>
  </si>
  <si>
    <t>Municipal</t>
  </si>
  <si>
    <t>Milieux vie et soutien dans la comm.</t>
  </si>
  <si>
    <t>Stan-Jeunes</t>
  </si>
  <si>
    <t>Personnes démunies</t>
  </si>
  <si>
    <t>2 à 5 MRC</t>
  </si>
  <si>
    <t>Aide et entraide</t>
  </si>
  <si>
    <t>Soupe au bouton</t>
  </si>
  <si>
    <t>Organismes d’hébergement</t>
  </si>
  <si>
    <t>Société de réadaptation et d'intégration communautaire (S.R.I.C.)</t>
  </si>
  <si>
    <t>Déficience physique</t>
  </si>
  <si>
    <t>Non catégorisé</t>
  </si>
  <si>
    <t>Service régional d'interprétariat de L'Est du Québec inc.</t>
  </si>
  <si>
    <t>Maintien à domicile</t>
  </si>
  <si>
    <t>Service d'entraide St-Étienne</t>
  </si>
  <si>
    <t>Service d'entraide de St-Romuald inc.</t>
  </si>
  <si>
    <t>Service d'entraide de St-Rédempteur inc.</t>
  </si>
  <si>
    <t>Service d'entraide de St-Jean-Chrysostome</t>
  </si>
  <si>
    <t>Service d'entraide de Saint-Lambert-de-Lauzon</t>
  </si>
  <si>
    <t>Service d'entraide de Pintendre</t>
  </si>
  <si>
    <t>Service d'entraide de Breakeyville</t>
  </si>
  <si>
    <t>Service d'entraide Bernières-St-Nicolas inc.</t>
  </si>
  <si>
    <t>Santé Mentale Québec - Chaudière-Appalaches</t>
  </si>
  <si>
    <t>MRC</t>
  </si>
  <si>
    <t>S.O.S. Onde Amitié</t>
  </si>
  <si>
    <t>Contraception, allaitement, périnatalité, famille</t>
  </si>
  <si>
    <t>Ressources-Naissances</t>
  </si>
  <si>
    <t>Ressource Le Berceau inc.</t>
  </si>
  <si>
    <t>Autres ressources jeunesse</t>
  </si>
  <si>
    <t>Réseau d'Entraide des Appalaches</t>
  </si>
  <si>
    <t>Alcoolisme / toxicomanie et autres dépendances</t>
  </si>
  <si>
    <t>Réhab</t>
  </si>
  <si>
    <t>Regroupement des proches aidants de Bellechasse</t>
  </si>
  <si>
    <t>Regroupement des personnes handicapées physiques de la région de Thetford</t>
  </si>
  <si>
    <t>Regroupement des personnes aidantes de Lotbinière</t>
  </si>
  <si>
    <t>Regroupement des Organismes de Personnes Handicapées Région Chaudière-Appalaches (ROPHRCA)</t>
  </si>
  <si>
    <t>Regroupement des jeunes de Lotbinière</t>
  </si>
  <si>
    <t>Projet M.D.J. Saint-Isidore inc.</t>
  </si>
  <si>
    <t>Santé physique</t>
  </si>
  <si>
    <t>Présence Lotbinière</t>
  </si>
  <si>
    <t>Popote roulante L'Islet inc.</t>
  </si>
  <si>
    <t>Déficiences multiples</t>
  </si>
  <si>
    <t>Personnes handicapées en action de la Rive-Sud</t>
  </si>
  <si>
    <t>Autres ressources pour hommes</t>
  </si>
  <si>
    <t>Partage au masculin Beauce</t>
  </si>
  <si>
    <t>Parents d'Anges Beauce-Etchemins</t>
  </si>
  <si>
    <t>Parentaime Maison de la Famille des Etchemins</t>
  </si>
  <si>
    <t>Ouvre ton cœur à l'espoir</t>
  </si>
  <si>
    <t>Nouvel essor</t>
  </si>
  <si>
    <t>Moisson Beauce inc.</t>
  </si>
  <si>
    <t>Organismes de justice alternative</t>
  </si>
  <si>
    <t>Mesures alternatives jeunesse Frontenac inc.</t>
  </si>
  <si>
    <t>Manoir Aylmer Toxico-Gîte inc.</t>
  </si>
  <si>
    <t>Hébergement mixte</t>
  </si>
  <si>
    <t>Maison l'Odyssée Jeu Alcool Drogues</t>
  </si>
  <si>
    <t>Maison L’Éclaircie</t>
  </si>
  <si>
    <t>Maison des jeunes St-Raphaël</t>
  </si>
  <si>
    <t>Maison des jeunes du Lac Aylmer</t>
  </si>
  <si>
    <t>Maison des jeunes des Frontières du Sud</t>
  </si>
  <si>
    <t>Maison des jeunes Défi-Ados</t>
  </si>
  <si>
    <t>Maison des Jeunes d'East Broughton</t>
  </si>
  <si>
    <t>Maison des jeunes de St-Michel de Bellechasse</t>
  </si>
  <si>
    <t>Maison des jeunes de L'Islet-Nord</t>
  </si>
  <si>
    <t>Maison des jeunes de Beauce-Sartigan</t>
  </si>
  <si>
    <t>Maison des jeunes « L'Utopie »</t>
  </si>
  <si>
    <t>Maison des jeunes "St-Henri"</t>
  </si>
  <si>
    <t>Maison de la famille Rive-Sud</t>
  </si>
  <si>
    <t>Maison de la famille R.E.V. Rive-Sud</t>
  </si>
  <si>
    <t>Maison de la Famille de Lotbinière</t>
  </si>
  <si>
    <t>Maison de la Famille de la Nouvelle-Beauce</t>
  </si>
  <si>
    <t>Maison de la famille de la MRC de L'Islet inc.</t>
  </si>
  <si>
    <t>Maison de la Famille de Bellechasse</t>
  </si>
  <si>
    <t>Maison de la famille Chutes-Chaudière</t>
  </si>
  <si>
    <t>Maison de la Famille Beauce-Etchemins</t>
  </si>
  <si>
    <t>Maison de jeunes L'Olivier des Etchemins</t>
  </si>
  <si>
    <t>L'Oasis de Lotbinière inc.</t>
  </si>
  <si>
    <t>L'Interface, organisme de justice alternative</t>
  </si>
  <si>
    <t>Lien-Partage inc.</t>
  </si>
  <si>
    <t>L'Éveil, groupe d'entraide pour personnes atteintes de maladie mentale</t>
  </si>
  <si>
    <t>L'Essentiel des Etchemins</t>
  </si>
  <si>
    <t>Les nouveaux sentiers de la MRC de L'Islet</t>
  </si>
  <si>
    <t>Les amies de Panet</t>
  </si>
  <si>
    <t>L'Entraide Pascal-Taché inc.</t>
  </si>
  <si>
    <t>Le Trait d'Union, groupe d'entraide pour personnes ayant des troubles de santé mentale</t>
  </si>
  <si>
    <t>Le Sillon regroupement des parents et amis de la personne atteinte d'une maladie mentale</t>
  </si>
  <si>
    <t>Le Service d'entraide de Charny inc.</t>
  </si>
  <si>
    <t>Le Re-lait Montmagny-L'Islet</t>
  </si>
  <si>
    <t>Le Rappel groupe d'entraide de personnes atteintes d'une maladie mentale</t>
  </si>
  <si>
    <t>Le Patro de Lévis inc.</t>
  </si>
  <si>
    <t>Le Murmure, groupe d'entraide de personnes ayant ou ayant eu un problème de santé mentale</t>
  </si>
  <si>
    <t>Le Havre, groupe d'aide et d'entraide pour la personne vivant avec un problème de santé mentale</t>
  </si>
  <si>
    <t>Maisons d’hébergement pour femmes violentées ou en difficulté</t>
  </si>
  <si>
    <t>Le Havre des femmes</t>
  </si>
  <si>
    <t>Le Filon</t>
  </si>
  <si>
    <t>Le Contrevent, pour l'entourage d'une personne ayant un trouble majeur de santé mentale</t>
  </si>
  <si>
    <t>Le Comptoir d'aide Le Fouillis inc.</t>
  </si>
  <si>
    <t>Le Cercle de l'amitié de Cap St-Ignace</t>
  </si>
  <si>
    <t>Le Centre de parrainage de la jeunesse de Beauce</t>
  </si>
  <si>
    <t>Le Carrefour Employabilité - Travail de rue</t>
  </si>
  <si>
    <t>Laura Lémerveil</t>
  </si>
  <si>
    <t>L'Association des TCC des Deux Rives (Québec - Chaudière-Appalaches)</t>
  </si>
  <si>
    <t>L'Association des personnes handicapées de Bellechasse (L' A.P.H.B.)</t>
  </si>
  <si>
    <t>Déficience intellectuelle</t>
  </si>
  <si>
    <t>L'Arche le Printemps inc.</t>
  </si>
  <si>
    <t>L'Arc-en-Ciel, regroupement de parents et de personnes handicapées</t>
  </si>
  <si>
    <t>L'Ancre, regroupement des parents et amis des personnes atteintes de maladie mentale</t>
  </si>
  <si>
    <t>Sens., promo. et défense droits</t>
  </si>
  <si>
    <t>L'A-Droit de Chaudière-Appalaches</t>
  </si>
  <si>
    <t>Maisons d’hébergement communautaire jeunesse</t>
  </si>
  <si>
    <t>L'Adoberge Chaudière-Appalaches</t>
  </si>
  <si>
    <t>La Tournée des marmitons de Montmagny</t>
  </si>
  <si>
    <t>La Société Grand Village inc.</t>
  </si>
  <si>
    <t>La Société Alzheimer Chaudière-Appalaches</t>
  </si>
  <si>
    <t>La Ruche de St-Romuald inc.</t>
  </si>
  <si>
    <t>La Rencontre, groupe d'entraide pour personnes atteintes de maladie mentale</t>
  </si>
  <si>
    <t>La Popote roulante des Aulnaies</t>
  </si>
  <si>
    <t>La Passerelle, groupe d'aide et d'entraide pour personnes vivant avec un problème de santé mentale</t>
  </si>
  <si>
    <t>La Maison du Tournant inc.</t>
  </si>
  <si>
    <t>La Maison des jeunes L'Azymut Est * Ouest</t>
  </si>
  <si>
    <t>La Maison des jeunes Isotope de St-Malachie</t>
  </si>
  <si>
    <t>La Maison des jeunes de Thetford Mines</t>
  </si>
  <si>
    <t>La Maison des jeunes de St-Jean-Chrysostome inc.</t>
  </si>
  <si>
    <t>La Maison des jeunes de St-Étienne-de-Lauzon inc.</t>
  </si>
  <si>
    <t>La maison des jeunes de Montmagny inc.</t>
  </si>
  <si>
    <t>La maison des jeunes de la M.R.C. Robert-Cliche</t>
  </si>
  <si>
    <t>La Maison des jeunes de Charny inc.</t>
  </si>
  <si>
    <t>Personnes âgées</t>
  </si>
  <si>
    <t>La Maison des aînés de Lévis inc.</t>
  </si>
  <si>
    <t>La Jonction pour elle inc.</t>
  </si>
  <si>
    <t>La Gîtée inc.</t>
  </si>
  <si>
    <t>La Frontière</t>
  </si>
  <si>
    <t>La Croisée des Chemins</t>
  </si>
  <si>
    <t>La Croisée - regroupement de parents, amis(es) de la personne atteinte de maladie mentale - MRC des Appalaches</t>
  </si>
  <si>
    <t>La Corporation de Solidarité en sécurité alimentaire de Lotbinière</t>
  </si>
  <si>
    <t>La Chaudronnée du Bel Âge</t>
  </si>
  <si>
    <t>Intervalle</t>
  </si>
  <si>
    <t>Havre L'Éclaircie inc.</t>
  </si>
  <si>
    <t>Cancer</t>
  </si>
  <si>
    <t>Groupe espérance et cancer</t>
  </si>
  <si>
    <t>Groupe d'Entraide Cancer et Vie</t>
  </si>
  <si>
    <t>Groupe d'accompagnement Jonathan inc.</t>
  </si>
  <si>
    <t>Orientation et identité sexuelles</t>
  </si>
  <si>
    <t>GRIS Chaudière-Appalaches</t>
  </si>
  <si>
    <t>Grands Frères Grandes Soeurs des Appalaches</t>
  </si>
  <si>
    <t>Frigos Pleins</t>
  </si>
  <si>
    <t>Espace Chaudière-Appalaches</t>
  </si>
  <si>
    <t>Entraide Ste-Croix</t>
  </si>
  <si>
    <t>Entraide Solidarité Bellechasse</t>
  </si>
  <si>
    <t>Coup de pouce nourrice</t>
  </si>
  <si>
    <t>Corporation de développement de la communauté d'expression anglaise de Mégantic (MCDC)</t>
  </si>
  <si>
    <t>CAB</t>
  </si>
  <si>
    <t>Convergence action bénévole</t>
  </si>
  <si>
    <t>Comptoir Le Grenier</t>
  </si>
  <si>
    <t>Club parentaide Beauce-Centre</t>
  </si>
  <si>
    <t>Centres de femmes</t>
  </si>
  <si>
    <t>Centre-Femmes de Lotbinière</t>
  </si>
  <si>
    <t>Centre-Femmes de Bellechasse</t>
  </si>
  <si>
    <t>Centre-Femmes de Beauce inc.</t>
  </si>
  <si>
    <t>Centre-Femmes « La Jardilec » inc.</t>
  </si>
  <si>
    <t>Centre Yvon Mercier</t>
  </si>
  <si>
    <t>Centre la Barre du Jour</t>
  </si>
  <si>
    <t>Centre Femmes L'Ancrage</t>
  </si>
  <si>
    <t>Centre Femmes La Rose des Vents inc.</t>
  </si>
  <si>
    <t>Sous-régional</t>
  </si>
  <si>
    <t>Centre Ex-Equo</t>
  </si>
  <si>
    <t>Centre Domrémy des Appalaches inc.</t>
  </si>
  <si>
    <t>Centre d'Équithérapie La Remontée</t>
  </si>
  <si>
    <t>Centre d'entraide de la région de Disraeli</t>
  </si>
  <si>
    <t>Assistance et accompagnement et Centres d'écoute téléphonique</t>
  </si>
  <si>
    <t>Centre d'écoute et de prévention du suicide Beauce-Etchemins</t>
  </si>
  <si>
    <t>Centre de Vie de Bellechasse inc.</t>
  </si>
  <si>
    <t>Centre de stimulation l'Intercom</t>
  </si>
  <si>
    <t>CALACS</t>
  </si>
  <si>
    <t>Centre d'aide et de lutte contre les agressions à caractère sexuel Chaudière-Appalaches inc.</t>
  </si>
  <si>
    <t>Centre d'action bénévole des MRC de Montmagny et de L'Islet</t>
  </si>
  <si>
    <t>Centre d'action bénévole Concert'Action</t>
  </si>
  <si>
    <t>Centre d'action bénévole Beauce-Etchemin</t>
  </si>
  <si>
    <t>Centre d’Entraide Familiale de la MRC de Montmagny</t>
  </si>
  <si>
    <t>Centre communautaire Normandie inc.</t>
  </si>
  <si>
    <t>Centre CASA</t>
  </si>
  <si>
    <t>Centre aide et prévention jeunesse de Lévis</t>
  </si>
  <si>
    <t>Carrefour des personnes aînées de Lotbinière</t>
  </si>
  <si>
    <t>CALACS de la Rive-Sud</t>
  </si>
  <si>
    <t>Aux Quatre Vents, groupe d'entraide pour personnes en difficulté psychologique ou psychiatrique</t>
  </si>
  <si>
    <t>Aube de la Paix (1993) inc.</t>
  </si>
  <si>
    <t>Au Bercail de St-Georges</t>
  </si>
  <si>
    <t>Atelier occupationnel Rive-Sud inc.</t>
  </si>
  <si>
    <t>Association renaissance des Appalaches</t>
  </si>
  <si>
    <t>Association pour l'intégration sociale (Région Beauce-Sartigan)</t>
  </si>
  <si>
    <t>Association Horizon Soleil</t>
  </si>
  <si>
    <t>Association des personnes handicapées de Lotbinière</t>
  </si>
  <si>
    <t>Association des personnes handicapées de Lévis inc.</t>
  </si>
  <si>
    <t>Association des personnes handicapées de la Chaudière</t>
  </si>
  <si>
    <t>Association d'entraide communautaire La Fontaine</t>
  </si>
  <si>
    <t>Association de loisirs pour personnes handicapées de L'Islet-Sud</t>
  </si>
  <si>
    <t>Association de l'action volontaire Appalaches</t>
  </si>
  <si>
    <t>Association de la fibromyalgie région Chaudière-Appalaches</t>
  </si>
  <si>
    <t>Association bénévole Beauce-Sartigan inc.</t>
  </si>
  <si>
    <t>Amalgame MDJ Ouest</t>
  </si>
  <si>
    <t>Alliance-jeunesse Chutes-de-la-Chaudière</t>
  </si>
  <si>
    <t>Allaitement Québec</t>
  </si>
  <si>
    <t>Albatros Lévis</t>
  </si>
  <si>
    <t>Aide aux jeunes contrevenants de Beauce (A.J.C. Beauce)</t>
  </si>
  <si>
    <t>Action Jeunesse Côte-Sud</t>
  </si>
  <si>
    <t>Accueil-sérénité</t>
  </si>
  <si>
    <t>CATÉGORIE</t>
  </si>
  <si>
    <t>RAYONNEMENT</t>
  </si>
  <si>
    <t>TYPOLOGIE</t>
  </si>
  <si>
    <t>NOM DE L'ORGANISME</t>
  </si>
  <si>
    <t>Note 6</t>
  </si>
  <si>
    <t>Note 5</t>
  </si>
  <si>
    <t>Note 4</t>
  </si>
  <si>
    <t>Note 3</t>
  </si>
  <si>
    <t>Note 2</t>
  </si>
  <si>
    <t>Note 1</t>
  </si>
  <si>
    <t>Données à jour</t>
  </si>
  <si>
    <t>ALLOCATIONS 2022-2023</t>
  </si>
  <si>
    <t xml:space="preserve">PROGRAMME DE SOUTIEN AUX ORGANISMES COMMUNAUTAIRES </t>
  </si>
  <si>
    <t>Données à jour au 20 octobre 2023</t>
  </si>
  <si>
    <t>MUNICIPAL</t>
  </si>
  <si>
    <t>2 À 5 MRC</t>
  </si>
  <si>
    <t>SOUS-RÉGIONAL</t>
  </si>
  <si>
    <t>RÉGIONAL</t>
  </si>
  <si>
    <t>ORGANISME D’AIDE ET ENTRAIDE</t>
  </si>
  <si>
    <t>Sans permanence</t>
  </si>
  <si>
    <t>Avec permanence</t>
  </si>
  <si>
    <t>ORGANISME DE SENSIBILISATION, PROMOTION ET DÉFENSE DES DROITS</t>
  </si>
  <si>
    <t>-</t>
  </si>
  <si>
    <t>ORGANISME DE MILIEUX DE VIE ET SOUTIEN DANS LA COMMUNAUTÉ</t>
  </si>
  <si>
    <t>ORGANISME D’HÉBERGEMENT</t>
  </si>
  <si>
    <t>ORGANISME DE REGROUPEMENT RÉGIONAL</t>
  </si>
  <si>
    <t>Note:</t>
  </si>
  <si>
    <t>2. Le budget de base requis, qui est indexé à chaque année, est déterminé selon la typologie de l'organisme et son rayonnement territorial.</t>
  </si>
  <si>
    <t>3. Seules les organismes admis au soutien à la mission globale peuvent déposer une demande de rehaussement du soutien à la mission globale.</t>
  </si>
  <si>
    <t>4. Le taux d'indexation prescrit par le MSSS est de 2,9% pour l'année 2022-2023.</t>
  </si>
  <si>
    <t>5. Les organismes peuvent recevoir du rehaussement sectoriel venant de programmes du MSSS pour bonifier le soutien à la mission globale.</t>
  </si>
  <si>
    <t>24 078 $</t>
  </si>
  <si>
    <t>148 846 $</t>
  </si>
  <si>
    <t>39 400 $</t>
  </si>
  <si>
    <t>155 850 $</t>
  </si>
  <si>
    <t>53 190 $</t>
  </si>
  <si>
    <t>218 890 $</t>
  </si>
  <si>
    <t>232 900 $</t>
  </si>
  <si>
    <t>240 253 $</t>
  </si>
  <si>
    <t>306 447 $</t>
  </si>
  <si>
    <t>295 502 $</t>
  </si>
  <si>
    <t>326 146 $</t>
  </si>
  <si>
    <t>601 947 $</t>
  </si>
  <si>
    <t>Ajouter 1 379 $ pour chaque MRC additionnelle desservie</t>
  </si>
  <si>
    <t>Ajouter 7 356 $ 
par MRC additionnelle desservie</t>
  </si>
  <si>
    <t>À partir de 6 MRC, ajouter 7 356 $ par MRC additionnelle desservie</t>
  </si>
  <si>
    <t>Ajouter 30 645 $
par MRC additionnelle desservie</t>
  </si>
  <si>
    <t>À partir de 6 MRC,
ajouter 30 645 $ par MRC additionnelle desservie</t>
  </si>
  <si>
    <t>Pour les notes, voir l'onglet Notes</t>
  </si>
  <si>
    <t>1. Seuls les organismes financés au soutien à la mission globale sont classés en type d'organisme. Les autres organismes qui sont seulement financés en entente spécifique ou autres financements ne le sont pas.</t>
  </si>
  <si>
    <t>6. Les autres financements sont constitués de sommes venant de programmes ponctuels ou hors-psoc</t>
  </si>
  <si>
    <t>BUDGET 
DE BASE REQUIS 
2022-2023</t>
  </si>
  <si>
    <t>DEMANDES DE REHAUSSEMENT
EN MISSION GLOBALE
2022-2023</t>
  </si>
  <si>
    <t>MISSION GLOBALE
2022-2023 INDEXÉ 
Avant rehaussement annuel</t>
  </si>
  <si>
    <t>MISSION GLOBALE 
2022-2023
Rehaussement  sectoriel
Récurrents 
+
Non récur.</t>
  </si>
  <si>
    <t>REHAUSSEMENT PSOC 2022-2023
Selon critères 
de répartition</t>
  </si>
  <si>
    <t>MISSION
GLOBALE
2022-2023
Après
rehaussement</t>
  </si>
  <si>
    <t>ENTENTE
SPÉCIFIQUE 
2022-2023
Indexée
Récurrents
+
Non récur.</t>
  </si>
  <si>
    <t>AUTRES FINANCEMENTS
2022-2023</t>
  </si>
  <si>
    <t xml:space="preserve">ALLOCATION
GRAND TOTAL
2022-2023
</t>
  </si>
  <si>
    <t xml:space="preserve"> - Municipal : Organisme desservant habituellement le territoire d’une ou de plusieurs municipalités, sans toutefois desservir toutes les municipalités d’un territoire de MRC.</t>
  </si>
  <si>
    <t>Rayonnement</t>
  </si>
  <si>
    <t xml:space="preserve"> - MRC : Organisme qui dessert, sur une base régulière, toutes les municipalités d’un même territoire de MRC</t>
  </si>
  <si>
    <t xml:space="preserve"> - 2 à 5 MRC : Organisme qui dessert, sur une base régulière, toutes les municipalités de 2 à 5 MRC</t>
  </si>
  <si>
    <t xml:space="preserve"> - Sous régional : Organisme dont le rayonnement est supérieur à six MRC</t>
  </si>
  <si>
    <t xml:space="preserve"> - Régional : Organisme qui dessert l'ensemble des MRC de la région.</t>
  </si>
  <si>
    <t xml:space="preserve">Organismes réalisant des activités d’accueil, d’entraide, d’écoute et de dépannage. L’entraide peut être tant matérielle que technique ou psychosociale. Ces organismes peuvent disposer d’un local pour mener leurs activités. </t>
  </si>
  <si>
    <t>À partir de 6 MRC, ajouter 1 379 $ pour chaque MRC additionnelle desservie</t>
  </si>
  <si>
    <t>Organismes offrant des activités de soutien aux personnes dans leur démarche pour faire reconnaître ou valoir leurs droits. Ils exercent également des activités promotionnelles, des activités de sensibilisation et de défense des droits et des intérêts pour les personnes visées par l’organisme.</t>
  </si>
  <si>
    <t xml:space="preserve">Les organismes communautaires de milieux de vie désignent des organismes qui sont au service d’une communauté ciblée. Ces organismes offrent à ces communautés un milieu de vie, c’est-à-dire un lieu physique d’appartenance et de transition, un réseau d’entraide et d’action. Ils offrent généralement des activités qui peuvent se regrouper ainsi : des services de soutien individuel et de groupe, des activités éducatives, des actions collectives ainsi que des activités de prévention et de promotion. </t>
  </si>
  <si>
    <t xml:space="preserve">Ce type désigne les organismes qui opèrent un lieu d’accueil offrant des services de gîte et de couvert ainsi qu’une intervention individuelle et de groupe, des services de prévention, de suivi post hébergement, de consultation externe et autres services connexes. </t>
  </si>
  <si>
    <t>Ce type d’organisme régional est chargé de représenter les intérêts communs des organismes communautaires, de les défendre et de promouvoir les intérêts des populations qu’il dessert, d’en assurer la reconnaissance auprès de la population en général et de les soutenir par des activités d’information, de formation, de recherche et d’animation.</t>
  </si>
  <si>
    <t>Ajouter 7 003 $ par MRC additionnelle desservie</t>
  </si>
  <si>
    <t>À partir de 6 MRC, ajouter 7 003 $ par MRC additionnelle desservie</t>
  </si>
  <si>
    <t>Budget de base requis 2022-2023</t>
  </si>
  <si>
    <t xml:space="preserve">Le budget de base requis est le financement de base qui permet la réalisation de la mission d’un organisme reconnu. Il est obtenu en additionnant les montants requis pour financer les activités liées au mouvement communautaire, les frais généraux et les frais salariaux liés à la réalisation des activités de base pour chaque type d’organisme communautaire. L’année de référence qui a servi pour le calcul des BBR est 2015-2016. Il est ajusté annuellement, selon le taux d’indexation prévu par le MSSS pour les organismes communautaires. Pour les organismes dont le rayonnement est au-delà d’une MRC, un montant supplémentaire s’ajoute par MRC desservie.
Le présent document ne constitue pas un engagement financier de la part du CISSS, mais plutôt l’expression de sa reconnaissance envers la contribution des organismes communautaires au bien-être de la population de Chaudière-Appalaches et sa volonté de viser la consolidation de leur financement.  
Note : Ajustement du taux d’indexation - exercices financiers 2016-2017 (1,2 %), 2017-2018 (0,7 %), 2018-2019 (1,6 %), 2019-2020 (1,8%), 2020-2021 (2,2 %), 2021-2022 (1,6 %), 2022-2023 (2,9 %)
</t>
  </si>
  <si>
    <t>418 833-5334</t>
  </si>
  <si>
    <t>trocca@trocca.com</t>
  </si>
  <si>
    <t>http://www.trocca.com/</t>
  </si>
  <si>
    <t>418 837-1113</t>
  </si>
  <si>
    <t>administration@trocasm.com</t>
  </si>
  <si>
    <t>https://trocasm.com/</t>
  </si>
  <si>
    <t>Milieu de vie et soutien dans la communauté</t>
  </si>
  <si>
    <t>418 473-9400</t>
  </si>
  <si>
    <t>blili@telus.net</t>
  </si>
  <si>
    <t>https://www.st-leon-de-standon.com/pages/maison-des-jeunes-mdj</t>
  </si>
  <si>
    <t>418 358-6001</t>
  </si>
  <si>
    <t>soupeaubouton@gmail.com</t>
  </si>
  <si>
    <t>https://soupeaubouton.ca/accueil</t>
  </si>
  <si>
    <t>Organisation d'hébergement</t>
  </si>
  <si>
    <t>418 835-5283</t>
  </si>
  <si>
    <t>elarocque@lasric.org</t>
  </si>
  <si>
    <t>https://www.lasric.org/</t>
  </si>
  <si>
    <t>N/A</t>
  </si>
  <si>
    <t>418 622-1037</t>
  </si>
  <si>
    <t>srieq@bellnet.ca</t>
  </si>
  <si>
    <t>http://www.srieq.ca/</t>
  </si>
  <si>
    <t>418 836-0468</t>
  </si>
  <si>
    <t>13saintetienne@videotron.ca</t>
  </si>
  <si>
    <t>http://www.211quebecregions.ca/record/QBC0721</t>
  </si>
  <si>
    <t>418 839-5588</t>
  </si>
  <si>
    <t>direction@entraidest-romuald.org</t>
  </si>
  <si>
    <t>http://entraidest-romuald.org/</t>
  </si>
  <si>
    <t>418 831-1451</t>
  </si>
  <si>
    <t>entraide.stred@videotron.ca</t>
  </si>
  <si>
    <t>https://www.entraidest-redempteur.com/</t>
  </si>
  <si>
    <t>418 839-0749</t>
  </si>
  <si>
    <t>info@entraidestjean.org</t>
  </si>
  <si>
    <t>http://www.entraidestjean.org/</t>
  </si>
  <si>
    <t>418 889-5109</t>
  </si>
  <si>
    <t>se_stlambert@videotron.ca</t>
  </si>
  <si>
    <t>http://www.servicedentraide-sldl.com/</t>
  </si>
  <si>
    <t>418 833-6731</t>
  </si>
  <si>
    <t>direction@entraidepintendre.org</t>
  </si>
  <si>
    <t>https://www.entraidepintendre.org/</t>
  </si>
  <si>
    <t>418 832-1671</t>
  </si>
  <si>
    <t>direction@sebreakeyville.ca</t>
  </si>
  <si>
    <t>http://www.sebreakeyville.ca/</t>
  </si>
  <si>
    <t>418 831-8160</t>
  </si>
  <si>
    <t>serviceebsn@gmail.com</t>
  </si>
  <si>
    <t>https://www.serviceebsn.com/</t>
  </si>
  <si>
    <t>418 835-5920</t>
  </si>
  <si>
    <t>direction@santementaleca.com</t>
  </si>
  <si>
    <t>http://santementaleca.com/</t>
  </si>
  <si>
    <t>418 338-3933</t>
  </si>
  <si>
    <t>expression.direction@outlook.com</t>
  </si>
  <si>
    <t>https://www.regionthetford.com/fr/actualite-details/2019/11/27/sos-onde-amitie-devient-expression-centre-d-ecoute-active/</t>
  </si>
  <si>
    <t>418 834-8085</t>
  </si>
  <si>
    <t>centre@ressources-naissances.com</t>
  </si>
  <si>
    <t>http://www.ressources-naissances.com/</t>
  </si>
  <si>
    <t>418 228-0356</t>
  </si>
  <si>
    <t>saintgeorges@leberceau.ca</t>
  </si>
  <si>
    <t>https://leberceau.ca/</t>
  </si>
  <si>
    <t>418 338-2024</t>
  </si>
  <si>
    <t>rea.appalaches@gmail.com</t>
  </si>
  <si>
    <t>https://reseauentraideappalaches.ca/</t>
  </si>
  <si>
    <t>418 253-6764</t>
  </si>
  <si>
    <t>michele.m@rehabqc.com</t>
  </si>
  <si>
    <t>https://www.rehabilitationdebeauce.com/</t>
  </si>
  <si>
    <t>418 883-1587</t>
  </si>
  <si>
    <t>direction@rpab.ca</t>
  </si>
  <si>
    <t>http://www.rpab.ca/</t>
  </si>
  <si>
    <t>418 335-7611</t>
  </si>
  <si>
    <t>rphprt@cgocable.ca</t>
  </si>
  <si>
    <t>http://www.rphprt.com/</t>
  </si>
  <si>
    <t>418 728-2663</t>
  </si>
  <si>
    <t>rpalotb@hotmail.com</t>
  </si>
  <si>
    <t>http://aidants-lotbiniere.org/</t>
  </si>
  <si>
    <t>418 837-2172</t>
  </si>
  <si>
    <t>rophrca@videotron.ca</t>
  </si>
  <si>
    <t>https://www.rophrca.org/</t>
  </si>
  <si>
    <t>Regroupement des Organismes de Personnes Handicapées Région Chaudière-Appalaches</t>
  </si>
  <si>
    <t>418 728-4665</t>
  </si>
  <si>
    <t>direction@rjlotbiniere.com</t>
  </si>
  <si>
    <t>https://www.rjlotbiniere.com/</t>
  </si>
  <si>
    <t>418 882-5852</t>
  </si>
  <si>
    <t>mdjsaintisidore@hotmail.com</t>
  </si>
  <si>
    <t>http://www.211quebecregions.ca/record/QBC1813</t>
  </si>
  <si>
    <t>581 983-9294</t>
  </si>
  <si>
    <t>presencelotbiniere@hotmail.com</t>
  </si>
  <si>
    <t>https://www.presencelotbiniere.com/</t>
  </si>
  <si>
    <t>418 291-3555</t>
  </si>
  <si>
    <t>popoteroulantelislet@gmail.com</t>
  </si>
  <si>
    <t>https://popotes.org/popote/popote-roulante-de-lislet-inc/</t>
  </si>
  <si>
    <t>418 838-4922</t>
  </si>
  <si>
    <t>nplante@phars.org</t>
  </si>
  <si>
    <t>https://www.phars.org/</t>
  </si>
  <si>
    <t>418 228-7682</t>
  </si>
  <si>
    <t>direction@partageaumasculin.com</t>
  </si>
  <si>
    <t>https://partageaumasculin.com/</t>
  </si>
  <si>
    <t>581 372-6859</t>
  </si>
  <si>
    <t>info@parentsdanges.com</t>
  </si>
  <si>
    <t>https://www.parentsdanges.com/</t>
  </si>
  <si>
    <t>418 625-2223</t>
  </si>
  <si>
    <t>parentaime@sogetel.net</t>
  </si>
  <si>
    <t>http://www.parentaime.com/</t>
  </si>
  <si>
    <t>418 222-6044</t>
  </si>
  <si>
    <t>direction@ouvretoncoeuralespoir.com</t>
  </si>
  <si>
    <t>https://www.ouvretoncoeuralespoir.com/</t>
  </si>
  <si>
    <t>418 383-5252</t>
  </si>
  <si>
    <t>nouvelessor@sogetel.net</t>
  </si>
  <si>
    <t>https://nouvelessor.net/</t>
  </si>
  <si>
    <t>418 227-4035</t>
  </si>
  <si>
    <t>info@moissonbeauce.qc.ca</t>
  </si>
  <si>
    <t>https://www.moissonbeauce.qc.ca/</t>
  </si>
  <si>
    <t>819 212-2398</t>
  </si>
  <si>
    <t>directionmanoiraylmer@gmail.com</t>
  </si>
  <si>
    <t>http://www.toxicogite.ca/centres-de-traitement-en-dependances/manoir-aylmer/</t>
  </si>
  <si>
    <t>418 387-7071</t>
  </si>
  <si>
    <t>administration@maisonlodyssee.com</t>
  </si>
  <si>
    <t>http://maisonlodyssee.com/</t>
  </si>
  <si>
    <t>418 650-1076</t>
  </si>
  <si>
    <t>mtrudel@maisoneclaircie.qc.ca</t>
  </si>
  <si>
    <t>https://www.maisoneclaircie.qc.ca/</t>
  </si>
  <si>
    <t>418 243-3457</t>
  </si>
  <si>
    <t>mdjstraphael@hotmail.com</t>
  </si>
  <si>
    <t>https://www.211quebecregions.ca/organisme/maison-des-jeunes-de-saint-raphael-QBC1178</t>
  </si>
  <si>
    <t>581 209-0015</t>
  </si>
  <si>
    <t>mdjlacaylmer01@gmail.com</t>
  </si>
  <si>
    <t>http://www.211quebecregions.ca/record/QBC1809</t>
  </si>
  <si>
    <t>418 356-5655</t>
  </si>
  <si>
    <t>mdj.kate@gmail.com</t>
  </si>
  <si>
    <t>https://www.211quebecregions.ca/organisme/maison-des-jeunes-des-frontieres-du-sud-QBC0537</t>
  </si>
  <si>
    <t>418 838-6906</t>
  </si>
  <si>
    <t>richard.begin@capjlevis.com</t>
  </si>
  <si>
    <t>http://www.211quebecregions.ca/record/QBC1168</t>
  </si>
  <si>
    <t>418 281-9336</t>
  </si>
  <si>
    <t>maisondesjeuneseb@outlook.com</t>
  </si>
  <si>
    <t>https://www.municipaliteeastbroughton.com/loisirs-et-vie-communautaire/maison-des-jeunes/</t>
  </si>
  <si>
    <t>418 884-3630</t>
  </si>
  <si>
    <t>mdj-st-michel@hotmail.com</t>
  </si>
  <si>
    <t>http://www.211quebecregions.ca/record/QBC1177</t>
  </si>
  <si>
    <t>418 598-3942</t>
  </si>
  <si>
    <t>mdj.lislet.nord@gmail.com</t>
  </si>
  <si>
    <t>https://www.mdj-lislet-nord.com/</t>
  </si>
  <si>
    <t>418 227-6272</t>
  </si>
  <si>
    <t>direction@mdjbeaucesartigan.com</t>
  </si>
  <si>
    <t>https://www.mdjbeaucesartigan.com/</t>
  </si>
  <si>
    <t>418 386-3364</t>
  </si>
  <si>
    <t>mdj_utopie@hotmail.com</t>
  </si>
  <si>
    <t>http://www.mdjutopie.com/</t>
  </si>
  <si>
    <t>418 882-2401</t>
  </si>
  <si>
    <t>comptabilite@saint-henri.ca</t>
  </si>
  <si>
    <t>http://www.211quebecregions.ca/record/QBC1164</t>
  </si>
  <si>
    <t>418 835-5603</t>
  </si>
  <si>
    <t>maison@maisonfamille-rs.org</t>
  </si>
  <si>
    <t>https://www.maisonfamille-rs.org/</t>
  </si>
  <si>
    <t>418 835-5926</t>
  </si>
  <si>
    <t>maisonrev@gmail.com</t>
  </si>
  <si>
    <t>https://www.centraide-quebec.com/organisation/maison-de-la-famille-r-e-v-rive-sud/</t>
  </si>
  <si>
    <t>418 881-3486</t>
  </si>
  <si>
    <t>maisonfamillelotbiniere@telus.net</t>
  </si>
  <si>
    <t>http://www.maisonfamillelotbiniere.com/</t>
  </si>
  <si>
    <t>418 387-3585</t>
  </si>
  <si>
    <t>luce.lacroix@maisonfamillenb.com</t>
  </si>
  <si>
    <t>http://www.maisonfamillenb.com/</t>
  </si>
  <si>
    <t>418 356-3737</t>
  </si>
  <si>
    <t>maisondelafamille@mdflislet.com</t>
  </si>
  <si>
    <t>http://maisonfamillemrclislet.com/</t>
  </si>
  <si>
    <t>418 883-3101</t>
  </si>
  <si>
    <t>info@mfbellechasse.org</t>
  </si>
  <si>
    <t>https://www.mfbellechasse.org/</t>
  </si>
  <si>
    <t>418 208-0219</t>
  </si>
  <si>
    <t>anick.campeau@maisonfamille.net</t>
  </si>
  <si>
    <t>http://maisonfamille.net/</t>
  </si>
  <si>
    <t>418 228-9192</t>
  </si>
  <si>
    <t>direction@mfbeauceetchemins.org</t>
  </si>
  <si>
    <t>https://www.mfbeauceetchemins.org/</t>
  </si>
  <si>
    <t>418 594-5886</t>
  </si>
  <si>
    <t>mdj_olivier@hotmail.com</t>
  </si>
  <si>
    <t>https://www.mdjolivieretchemins.com/</t>
  </si>
  <si>
    <t>418 728-2085</t>
  </si>
  <si>
    <t>direction@oasisdelotbiniere.org</t>
  </si>
  <si>
    <t>http://www.oasisdelotbiniere.org/</t>
  </si>
  <si>
    <t>418 834-0155</t>
  </si>
  <si>
    <t>levis@equijustice.ca</t>
  </si>
  <si>
    <t>http://interfaceoja.com/</t>
  </si>
  <si>
    <t>418 387-3391</t>
  </si>
  <si>
    <t>info@lienpartage.org</t>
  </si>
  <si>
    <t>https://lienpartage.org/</t>
  </si>
  <si>
    <t>418 625-3817</t>
  </si>
  <si>
    <t>eveil@sogetel.net</t>
  </si>
  <si>
    <t>https://lesateliersdeleveil.com/</t>
  </si>
  <si>
    <t>418 625-4112</t>
  </si>
  <si>
    <t>lessentiel@sogetel.net</t>
  </si>
  <si>
    <t>http://lessentieletchemins.com/</t>
  </si>
  <si>
    <t>418 359-3348</t>
  </si>
  <si>
    <t>nouveauxsentiers@globetrotter.net</t>
  </si>
  <si>
    <t>http://www.211quebecregions.ca/record/QBC1363</t>
  </si>
  <si>
    <t>418 249-2941</t>
  </si>
  <si>
    <t>lesamiesdepanet@outlook.com</t>
  </si>
  <si>
    <t>http://www.211quebecregions.ca/record/QBC1801</t>
  </si>
  <si>
    <t>418 607-0545</t>
  </si>
  <si>
    <t>pascaltache@videotron.ca</t>
  </si>
  <si>
    <t>https://www.entraidepascaltache.org/</t>
  </si>
  <si>
    <t>418 248-4948</t>
  </si>
  <si>
    <t>direction@traitdunionmontmagny.com</t>
  </si>
  <si>
    <t>http://traitdunionmontmagny.com/</t>
  </si>
  <si>
    <t>418 227-6464</t>
  </si>
  <si>
    <t>info@lesillon.com</t>
  </si>
  <si>
    <t>http://lesillon.com/</t>
  </si>
  <si>
    <t>418 832-0768</t>
  </si>
  <si>
    <t>info@serviceentraidecharny.com</t>
  </si>
  <si>
    <t>https://www.serviceentraidecharny.com/</t>
  </si>
  <si>
    <t>418 291-8383</t>
  </si>
  <si>
    <t>allaitement@lerelait.com</t>
  </si>
  <si>
    <t>https://www.lerelait.com/</t>
  </si>
  <si>
    <t>418 227-2025</t>
  </si>
  <si>
    <t>le.rappel@globetrotter.net</t>
  </si>
  <si>
    <t>https://lerappel.org/</t>
  </si>
  <si>
    <t>418 833-4477</t>
  </si>
  <si>
    <t>renseignement@patrolevis.org</t>
  </si>
  <si>
    <t>https://www.patrodelevis.com/</t>
  </si>
  <si>
    <t>418 774-2444</t>
  </si>
  <si>
    <t>lemurmure@lemurmure.org</t>
  </si>
  <si>
    <t>http://web.lemurmure.org/</t>
  </si>
  <si>
    <t>418 335-6989</t>
  </si>
  <si>
    <t>lehavre1994@outlook.com</t>
  </si>
  <si>
    <t>https://entraidelehavre.ca/</t>
  </si>
  <si>
    <t>418 247-7622</t>
  </si>
  <si>
    <t>direction@lehavredesfemmes.com</t>
  </si>
  <si>
    <t>http://www.lehavredesfemmes.com/</t>
  </si>
  <si>
    <t>418 603-3915</t>
  </si>
  <si>
    <t>coordination@filon.ca</t>
  </si>
  <si>
    <t>https://filon.ca/</t>
  </si>
  <si>
    <t>418 835-1967</t>
  </si>
  <si>
    <t>contrevent@contrevent.org</t>
  </si>
  <si>
    <t>http://www.contrevent.org/</t>
  </si>
  <si>
    <t>418 835-1625</t>
  </si>
  <si>
    <t>comptoirlefouillis@gmail.com</t>
  </si>
  <si>
    <t>https://lefouillis.ca/</t>
  </si>
  <si>
    <t>418 241-9512</t>
  </si>
  <si>
    <t>cercledelamitie@outlook.com</t>
  </si>
  <si>
    <t>http://www.211quebecregions.ca/record/QBC1796</t>
  </si>
  <si>
    <t>418 221-7123</t>
  </si>
  <si>
    <t>direction@parrainagejeunesse.com</t>
  </si>
  <si>
    <t>https://parrainagejeunesse.com/</t>
  </si>
  <si>
    <t>418 887-7117</t>
  </si>
  <si>
    <t>direction@cestmoncarrefour.com</t>
  </si>
  <si>
    <t>http://www.cjebellechasse.qc.ca/</t>
  </si>
  <si>
    <t>418 930-3363</t>
  </si>
  <si>
    <t>administration@lauralemerveil.ca</t>
  </si>
  <si>
    <t>http://www.lauralemerveil.ca/</t>
  </si>
  <si>
    <t>418 842-8421</t>
  </si>
  <si>
    <t>direction@tcc2rives.qc.ca</t>
  </si>
  <si>
    <t>https://www.tcc2rives.qc.ca/</t>
  </si>
  <si>
    <t>418 982-3328</t>
  </si>
  <si>
    <t>aphb@videotron.ca</t>
  </si>
  <si>
    <t>https://www.aphbellechasse.org/</t>
  </si>
  <si>
    <t>418 228-6373</t>
  </si>
  <si>
    <t>abeauce@globetrotter.net</t>
  </si>
  <si>
    <t>https://www.aubercail.net/assiettee-beauceronne/</t>
  </si>
  <si>
    <t>L'Assiettée Beauceronne</t>
  </si>
  <si>
    <t>418 642-5785</t>
  </si>
  <si>
    <t>dir.larcheleprintemps@gmail.com</t>
  </si>
  <si>
    <t>http://larcheleprintemps.org/</t>
  </si>
  <si>
    <t>418 248-3055</t>
  </si>
  <si>
    <t>contact@arcencielrpph.com</t>
  </si>
  <si>
    <t>https://www.arcencielrpph.com/</t>
  </si>
  <si>
    <t>418 248-0068</t>
  </si>
  <si>
    <t>direction@lancre.org</t>
  </si>
  <si>
    <t>https://www.lancre.org/</t>
  </si>
  <si>
    <t>418 338-6636</t>
  </si>
  <si>
    <t>direction@alternativefrontenac.com</t>
  </si>
  <si>
    <t>https://www.alternativefrontenac.com/</t>
  </si>
  <si>
    <t xml:space="preserve">L'Alternative Appalaches inc. </t>
  </si>
  <si>
    <t>Sens.promo. et défense droits</t>
  </si>
  <si>
    <t>ladroit@ladroit.org</t>
  </si>
  <si>
    <t>https://ladroit.org/ladroit/</t>
  </si>
  <si>
    <t>418 834-3603</t>
  </si>
  <si>
    <t>administration@ladoberge.ca</t>
  </si>
  <si>
    <t>http://adoberge.com/</t>
  </si>
  <si>
    <t>418 241-2229</t>
  </si>
  <si>
    <t>latourneedesmarmitons@outlook.com</t>
  </si>
  <si>
    <t>http://popotes.org/sab/la-tournee-des-marmitons-de-montmagny</t>
  </si>
  <si>
    <t>418 831-1677</t>
  </si>
  <si>
    <t>info@grand-village.com</t>
  </si>
  <si>
    <t>https://grand-village.com/</t>
  </si>
  <si>
    <t>418 387-1230</t>
  </si>
  <si>
    <t>info@alzheimerchap.qc.ca</t>
  </si>
  <si>
    <t>http://www.alzheimerchap.qc.ca/</t>
  </si>
  <si>
    <t>418 839-5304</t>
  </si>
  <si>
    <t>mdjlaruche@hotmail.com</t>
  </si>
  <si>
    <t>https://www.mdjlaruche.com/</t>
  </si>
  <si>
    <t>418 387-3650</t>
  </si>
  <si>
    <t>direction@entraidelarencontre.org</t>
  </si>
  <si>
    <t>https://www.entraidelarencontre.org/</t>
  </si>
  <si>
    <t>418 354-2283</t>
  </si>
  <si>
    <t>popoteroulantedesaulnaies@gmail.com</t>
  </si>
  <si>
    <t>http://popotes.org/sab/popote-roulante-des-aulnaies</t>
  </si>
  <si>
    <t>418 832-1555</t>
  </si>
  <si>
    <t>lapasserellelevis@gmail.com</t>
  </si>
  <si>
    <t>http://www.la-passerelle.ca/</t>
  </si>
  <si>
    <t>418 625-4700</t>
  </si>
  <si>
    <t>lamaisondutournant@sogetel.net</t>
  </si>
  <si>
    <t>http://www.maisondutournant.org/</t>
  </si>
  <si>
    <t>418 831-8328</t>
  </si>
  <si>
    <t>direction@mdjazymut.com</t>
  </si>
  <si>
    <t>https://www.mdjazymut.com/?utm_source=google&amp;utm_medium=wix_google_business_profile&amp;utm_campaign=11686720352212825757</t>
  </si>
  <si>
    <t>418 642-5565</t>
  </si>
  <si>
    <t>mdj.isotope.st-malachie@hotmail.com</t>
  </si>
  <si>
    <t>http://www.st-malachie.qc.ca/pages/maison-des-jeunes-isotope</t>
  </si>
  <si>
    <t>418 335-5075</t>
  </si>
  <si>
    <t>mdj_thetford@outlook.com</t>
  </si>
  <si>
    <t>https://www.mdjthetford.com/</t>
  </si>
  <si>
    <t>418 839-5874</t>
  </si>
  <si>
    <t>mdjsjcch@gmail.com</t>
  </si>
  <si>
    <t>https://rmjq.org/maison/mdj-saint-jean-chrysostome/</t>
  </si>
  <si>
    <t>418 496-0925</t>
  </si>
  <si>
    <t>direction@mdjaigle.com</t>
  </si>
  <si>
    <t>https://www.mdjaigle.com/</t>
  </si>
  <si>
    <t>418 248-7123</t>
  </si>
  <si>
    <t>mdjmontmagny@hotmail.com</t>
  </si>
  <si>
    <t>https://www.mdjmontmagny.com/</t>
  </si>
  <si>
    <t>418 397-5722</t>
  </si>
  <si>
    <t>mdj.mrc.rc@hotmail.com</t>
  </si>
  <si>
    <t>https://rmjq.org/maison/mdj-de-la-mrc-robert-cliche/</t>
  </si>
  <si>
    <t>418 832-4795</t>
  </si>
  <si>
    <t>https://www.mdjcharny.com/</t>
  </si>
  <si>
    <t>418 838-4100</t>
  </si>
  <si>
    <t>direction@maisondesaineslevis.ca</t>
  </si>
  <si>
    <t>http://www.maisondesaineslevis.ca/</t>
  </si>
  <si>
    <t>418 833-8002</t>
  </si>
  <si>
    <t>jonc@bellnet.ca</t>
  </si>
  <si>
    <t>https://www.jonctionpourelle.com/</t>
  </si>
  <si>
    <t>418 335-5551</t>
  </si>
  <si>
    <t>info@lagitee.ca</t>
  </si>
  <si>
    <t>http://www.lagitee.ca/femmes-466-accueil.php</t>
  </si>
  <si>
    <t>418 248-7133</t>
  </si>
  <si>
    <t>direction@maisonlafrontiere.com</t>
  </si>
  <si>
    <t>https://maisonlafrontiere.com/</t>
  </si>
  <si>
    <t>418 227-0897</t>
  </si>
  <si>
    <t>croiseedeschemins@cgocable.ca</t>
  </si>
  <si>
    <t>https://www.croiseedeschemins.ca/</t>
  </si>
  <si>
    <t>418 335-1184</t>
  </si>
  <si>
    <t>lacroisee.direction@gmail.com</t>
  </si>
  <si>
    <t>http://lacroisee.info/</t>
  </si>
  <si>
    <t>418 728-4201</t>
  </si>
  <si>
    <t>aidealimentairelotbiniere@gmail.com</t>
  </si>
  <si>
    <t>https://aidealimentairelotbiniere.org</t>
  </si>
  <si>
    <t>418 598-3235</t>
  </si>
  <si>
    <t>la.chaudronnee@videotron.ca</t>
  </si>
  <si>
    <t>http://popotes.org/sab/la-chaudronnee-du-bel-age</t>
  </si>
  <si>
    <t>418 338-1694</t>
  </si>
  <si>
    <t>direction@intervalleappalaches.com</t>
  </si>
  <si>
    <t>http://www.211quebecregions.ca/record/QBC1782</t>
  </si>
  <si>
    <t>418 227-1025</t>
  </si>
  <si>
    <t>eclairci@globetrotter.net</t>
  </si>
  <si>
    <t>http://www.havre-eclaircie.ca/</t>
  </si>
  <si>
    <t>418 227-1607</t>
  </si>
  <si>
    <t>direction@esperanceetcancer.org</t>
  </si>
  <si>
    <t>http://www.esperanceetcancer.org/</t>
  </si>
  <si>
    <t>418 335-5355</t>
  </si>
  <si>
    <t>canceretvie@gmail.com</t>
  </si>
  <si>
    <t>https://www.canceretvie.com/</t>
  </si>
  <si>
    <t>418 387-6888</t>
  </si>
  <si>
    <t>info@groupejonathan.ca</t>
  </si>
  <si>
    <t>http://www.groupejonathan.ca/</t>
  </si>
  <si>
    <t>418 903-7878</t>
  </si>
  <si>
    <t>direction@grischap.org</t>
  </si>
  <si>
    <t>https://www.grischap.org/</t>
  </si>
  <si>
    <t>418 335-7404</t>
  </si>
  <si>
    <t>direction@gfgsappalaches.com</t>
  </si>
  <si>
    <t>https://appalaches.grandsfreresgrandessoeurs.ca/</t>
  </si>
  <si>
    <t>418 883-1399</t>
  </si>
  <si>
    <t>direction@frigospleins.com</t>
  </si>
  <si>
    <t>https://www.frigospleins.com/</t>
  </si>
  <si>
    <t>418 603-8383</t>
  </si>
  <si>
    <t>chaudiere-appalaches@espacesansviolence.org</t>
  </si>
  <si>
    <t>https://espacesansviolence.org/chaudiereappalaches/</t>
  </si>
  <si>
    <t>418 926-3888</t>
  </si>
  <si>
    <t>entraidestecroix@videotron.ca</t>
  </si>
  <si>
    <t>http://www.211quebecregions.ca/record/QBC0824</t>
  </si>
  <si>
    <t>418 883-3699</t>
  </si>
  <si>
    <t>direction@entraidesolidarite.com</t>
  </si>
  <si>
    <t>http://www.entraidesolidarite.com/</t>
  </si>
  <si>
    <t>418 227-1608</t>
  </si>
  <si>
    <t>diabetebce@hotmail.com</t>
  </si>
  <si>
    <t>http://www.diabete.qc.ca/</t>
  </si>
  <si>
    <t>Diabète Beauce-Etchemin inc.</t>
  </si>
  <si>
    <t>418 331-2120</t>
  </si>
  <si>
    <t>coupdepoucenourrice@hotmail.com</t>
  </si>
  <si>
    <t>https://www.gorendezvous.com/fr/coupdepoucenourrice</t>
  </si>
  <si>
    <t>418 332-3851</t>
  </si>
  <si>
    <t>director@mcdc.info</t>
  </si>
  <si>
    <t>http://www.mcdc.info/fr/</t>
  </si>
  <si>
    <t>418 838-4094</t>
  </si>
  <si>
    <t>direction@benevoleenaction.com</t>
  </si>
  <si>
    <t>www.benevoleenaction.com/</t>
  </si>
  <si>
    <t>418 835-5336</t>
  </si>
  <si>
    <t xml:space="preserve">direction@comptoirlegrenier.com </t>
  </si>
  <si>
    <t>https://comptoirlegrenier.com/</t>
  </si>
  <si>
    <t>418 397-1460</t>
  </si>
  <si>
    <t>direction@clubparentaide.com</t>
  </si>
  <si>
    <t>https://www.centraide-quebec.com/organisation/club-parentaide-beauce-centre-3/</t>
  </si>
  <si>
    <t>418 728-4402</t>
  </si>
  <si>
    <t>direction@cflotbiniere.org</t>
  </si>
  <si>
    <t>http://www.cflotbiniere.qc.ca/blog/</t>
  </si>
  <si>
    <t>418 883-3633</t>
  </si>
  <si>
    <t>cfemmesbellechasse@telus.net</t>
  </si>
  <si>
    <t>http://centrefemmesbellechasse.com/</t>
  </si>
  <si>
    <t>418 227-4037</t>
  </si>
  <si>
    <t>c-femmesbeauce1980@globetrotter.net</t>
  </si>
  <si>
    <t>http://www.centrefemmesdebeauce.org/</t>
  </si>
  <si>
    <t>418 598-9677</t>
  </si>
  <si>
    <t>info@cflajardilec.org</t>
  </si>
  <si>
    <t>https://cflajardilec.org/</t>
  </si>
  <si>
    <t>418 247-7600</t>
  </si>
  <si>
    <t>direction@centre-cym.com</t>
  </si>
  <si>
    <t>https://centre-cym.com/</t>
  </si>
  <si>
    <t>418 887-7100</t>
  </si>
  <si>
    <t>centrelabarredujour@globetrotter.net</t>
  </si>
  <si>
    <t>https://centre-la-barre-du-jour.business.site/</t>
  </si>
  <si>
    <t>418 838-3733</t>
  </si>
  <si>
    <t>centre_femmes_ancrage@bellnet.ca</t>
  </si>
  <si>
    <t>http://centrefemmeslancrage.com/</t>
  </si>
  <si>
    <t>418 338-5453</t>
  </si>
  <si>
    <t xml:space="preserve">dg@cfrv.ca </t>
  </si>
  <si>
    <t>http://www.centrefemmesrosedesvents.ca/</t>
  </si>
  <si>
    <t>418 390-1900</t>
  </si>
  <si>
    <t>direction@exequo.ca</t>
  </si>
  <si>
    <t>http://www.exequo.ca/</t>
  </si>
  <si>
    <t>418 335-3529</t>
  </si>
  <si>
    <t>info@centredomremy.com</t>
  </si>
  <si>
    <t>https://www.centredomremy.com/</t>
  </si>
  <si>
    <t>418 241-8476</t>
  </si>
  <si>
    <t>laremontee@gmail.com</t>
  </si>
  <si>
    <t>http://www.centredequitherapielaremontee.com/</t>
  </si>
  <si>
    <t>418 449-5155</t>
  </si>
  <si>
    <t>cerd@cerd.ca</t>
  </si>
  <si>
    <t>http://www.cerd.ca/</t>
  </si>
  <si>
    <t>418 228-3106</t>
  </si>
  <si>
    <t>administration@cepsbe.ca</t>
  </si>
  <si>
    <t>https://www.cepsbeauceetchemins.com/</t>
  </si>
  <si>
    <t>418 883-4058</t>
  </si>
  <si>
    <t>centredeviebell@gmail.com</t>
  </si>
  <si>
    <t>https://centredeviebellechasse.jimdofree.com/</t>
  </si>
  <si>
    <t>418 755-0309</t>
  </si>
  <si>
    <t>dg@centreintercom.ca</t>
  </si>
  <si>
    <t>https://www.centrestimulationintercom.ca/</t>
  </si>
  <si>
    <t>418 387-8414</t>
  </si>
  <si>
    <t>info@caapca.ca</t>
  </si>
  <si>
    <t>https://caapca.ca/</t>
  </si>
  <si>
    <t>Centre d'assistance et d'accompagnement aux plaintes - Chaudière-Appalaches</t>
  </si>
  <si>
    <t>581 428-6856</t>
  </si>
  <si>
    <t>direction@calacsca.qc.ca</t>
  </si>
  <si>
    <t>https://www.calacsca.qc.ca/</t>
  </si>
  <si>
    <t>418 248-7242</t>
  </si>
  <si>
    <t>direction@cabml.ca</t>
  </si>
  <si>
    <t>https://www.cecb.ca</t>
  </si>
  <si>
    <t>418 458-2737</t>
  </si>
  <si>
    <t>concert-action@sogetel.net</t>
  </si>
  <si>
    <t>https://www.concertaction.org/</t>
  </si>
  <si>
    <r>
      <t>Centre d'action bén</t>
    </r>
    <r>
      <rPr>
        <sz val="10"/>
        <rFont val="Arial"/>
        <family val="2"/>
      </rPr>
      <t>é</t>
    </r>
    <r>
      <rPr>
        <b/>
        <sz val="11"/>
        <color theme="1"/>
        <rFont val="Arial Narrow"/>
        <family val="2"/>
      </rPr>
      <t>vole Concert'Action</t>
    </r>
  </si>
  <si>
    <t>418 397-0135</t>
  </si>
  <si>
    <t>direction@cabbe.org</t>
  </si>
  <si>
    <t>https://cabbe.org/</t>
  </si>
  <si>
    <t>418 469-3988</t>
  </si>
  <si>
    <t>info@mdfmontmagnysud.net</t>
  </si>
  <si>
    <t>https://www.mdfmontmagnysud.net</t>
  </si>
  <si>
    <t>418 248-3158</t>
  </si>
  <si>
    <t>normandie@globetrotter.net</t>
  </si>
  <si>
    <t>http://www.211quebecregions.ca/record/QBC1774</t>
  </si>
  <si>
    <t>418 871-8380</t>
  </si>
  <si>
    <t>casa@centrecasa.qc.ca</t>
  </si>
  <si>
    <t>https://www.centrecasa.qc.ca/</t>
  </si>
  <si>
    <t>418 335-9717</t>
  </si>
  <si>
    <t>direction@centrealteragir.com</t>
  </si>
  <si>
    <t>https://centrealteragir.com/</t>
  </si>
  <si>
    <t>Centre Alter Agir</t>
  </si>
  <si>
    <t>http://www.capjlevis.com/</t>
  </si>
  <si>
    <t>418 728-4825</t>
  </si>
  <si>
    <t>info@cpalotbiniere.com</t>
  </si>
  <si>
    <t>https://www.cpalotbiniere.com/</t>
  </si>
  <si>
    <t>418 835-8342</t>
  </si>
  <si>
    <t>info@calacsrivesud.org</t>
  </si>
  <si>
    <t>http://calacsrivesud.org/</t>
  </si>
  <si>
    <t>418 833-3532</t>
  </si>
  <si>
    <t xml:space="preserve">direction@auxquatrevents.ca </t>
  </si>
  <si>
    <t>http://www.auxquatrevents.ca/</t>
  </si>
  <si>
    <t>418 338-9141</t>
  </si>
  <si>
    <t>aubepaix@hotmail.com</t>
  </si>
  <si>
    <t>http://www.laubedelapaix.com/</t>
  </si>
  <si>
    <t>418 227-4181</t>
  </si>
  <si>
    <t>cathy.fecteau@aubercail.net</t>
  </si>
  <si>
    <t>https://aubercail.net/</t>
  </si>
  <si>
    <t>418 835-1478</t>
  </si>
  <si>
    <t>info@atelieroccupationnelrivesud.com</t>
  </si>
  <si>
    <t>https://atelieroccupationnelrivesud.com/</t>
  </si>
  <si>
    <t>418 335-5636</t>
  </si>
  <si>
    <t>direction.assrenaissance@hotmail.com</t>
  </si>
  <si>
    <t>http://www.associationrenaissance.ca/</t>
  </si>
  <si>
    <t>418 228-5021</t>
  </si>
  <si>
    <t>direction@aisrbs.com</t>
  </si>
  <si>
    <t>http://www.aisrbs.com/</t>
  </si>
  <si>
    <t>418 598-9507</t>
  </si>
  <si>
    <t>horizonsoleil@videotron.ca</t>
  </si>
  <si>
    <t>http://www.211quebecregions.ca/record/QBC1771</t>
  </si>
  <si>
    <t>418 881-3884</t>
  </si>
  <si>
    <t>aphl@auvoilierdelili.com</t>
  </si>
  <si>
    <t>http://www.st-apollinaire.com/entreprises-organismes/name/association-des-personnes-handicapees-de-lotbiniere-maison-de-repit/</t>
  </si>
  <si>
    <t>418 832-8053</t>
  </si>
  <si>
    <t>administration@aphlevis.ca</t>
  </si>
  <si>
    <t>https://www.aphlevis.com/</t>
  </si>
  <si>
    <t>418 227-1224</t>
  </si>
  <si>
    <t>info@aphchaudiere.org</t>
  </si>
  <si>
    <t>http://www.aphchaudiere.org/</t>
  </si>
  <si>
    <t>418 831-7582</t>
  </si>
  <si>
    <t>amdjca@hotmail.com</t>
  </si>
  <si>
    <t>http://www.211quebecregions.ca/record/QBC2165</t>
  </si>
  <si>
    <t>Association des maisons de jeunes Chaudière-Appalaches</t>
  </si>
  <si>
    <t>418 387-2890</t>
  </si>
  <si>
    <t>cynthia.vallee@aeclafontaine.ca</t>
  </si>
  <si>
    <t>https://aeclafontaine.ca/</t>
  </si>
  <si>
    <t>418 356-2011</t>
  </si>
  <si>
    <t>alphiscoordination@globetrotter.net</t>
  </si>
  <si>
    <t>https://alphis.ca/</t>
  </si>
  <si>
    <t>418 334-0111</t>
  </si>
  <si>
    <t>aavart.fo@bellnet.ca</t>
  </si>
  <si>
    <t>http://www.aavart.ca/</t>
  </si>
  <si>
    <t>418 387-7379</t>
  </si>
  <si>
    <t>info@afrca.ca</t>
  </si>
  <si>
    <t>http://afrca.ca/</t>
  </si>
  <si>
    <t>418 228-0007</t>
  </si>
  <si>
    <t>direction@benevolatbeauce.com</t>
  </si>
  <si>
    <t>https://www.benevolatbeauce.com/</t>
  </si>
  <si>
    <t>direction@amalgamemdj.com</t>
  </si>
  <si>
    <t>https://www.amalgamemdjouest.com/</t>
  </si>
  <si>
    <t>418 834-9808</t>
  </si>
  <si>
    <t>info@alliancejeunesse.com</t>
  </si>
  <si>
    <t>http://www.alliancejeunesse.com/</t>
  </si>
  <si>
    <t>418 704-3575</t>
  </si>
  <si>
    <t>info@allaitementquebec.org</t>
  </si>
  <si>
    <t>https://allaitementquebec.org/</t>
  </si>
  <si>
    <t>418 832-9992</t>
  </si>
  <si>
    <t>albatroslevis@hotmail.com</t>
  </si>
  <si>
    <t>https://albatroslevis.com/</t>
  </si>
  <si>
    <t>418 397-6578</t>
  </si>
  <si>
    <t>beauce@equijustice.ca</t>
  </si>
  <si>
    <t>https://boussolejuridique.ca/ressource/aide-aux-jeunes-contrevenants-de-beauce/</t>
  </si>
  <si>
    <t>418 789-1370</t>
  </si>
  <si>
    <t>actionjeunesse@outlook.com</t>
  </si>
  <si>
    <t>http://jeunessecs.com/</t>
  </si>
  <si>
    <t>418 883-2121</t>
  </si>
  <si>
    <t>accueilserenite@gmail.com</t>
  </si>
  <si>
    <t>https://www.accueil-serenite.org/</t>
  </si>
  <si>
    <t>418 228-0030</t>
  </si>
  <si>
    <t>apedah@hotmail.com</t>
  </si>
  <si>
    <t>https://apedah.weebly.com/</t>
  </si>
  <si>
    <t>A.P.E.D.A.H. et Plus Beauce-Etchemins</t>
  </si>
  <si>
    <t>TÉLÉPHONE</t>
  </si>
  <si>
    <t>COURRIEL</t>
  </si>
  <si>
    <t>SITE INTERNET</t>
  </si>
  <si>
    <t>NOM ORGANISME</t>
  </si>
  <si>
    <t>PROGRAMME DE SOUTIEN AUX ORGANISMES COMMUNAUTAIRES
Coordonnées des organismes</t>
  </si>
  <si>
    <t>APEDAH et Plus Beauce-Etchemins</t>
  </si>
  <si>
    <t>Bellechasse</t>
  </si>
  <si>
    <t>Beauce-Centre - 
Beauce-Sartigan - 
Etchemins - 
Nouv.-Beauce</t>
  </si>
  <si>
    <t>Lévis</t>
  </si>
  <si>
    <t>Hors régions</t>
  </si>
  <si>
    <t>Beauce-Sartigan</t>
  </si>
  <si>
    <t>Nouvelle-Beauce</t>
  </si>
  <si>
    <t>Appalaches</t>
  </si>
  <si>
    <t>L'Islet</t>
  </si>
  <si>
    <t>Lotbinière</t>
  </si>
  <si>
    <t>Montmagny</t>
  </si>
  <si>
    <t>Beauce-Centre</t>
  </si>
  <si>
    <t>Montmagny et L'Islet</t>
  </si>
  <si>
    <t>Beauce-Centre - 
Beauce-Sartigan - 
Etchemins</t>
  </si>
  <si>
    <t>Lévis - 
Lotbinère - 
Bellechasse</t>
  </si>
  <si>
    <t>Etchemins</t>
  </si>
  <si>
    <t xml:space="preserve">MRC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</si>
</sst>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 #,##0.00_)\ &quot;$&quot;_ ;_ * \(#,##0.00\)\ &quot;$&quot;_ ;_ * &quot;-&quot;??_)\ &quot;$&quot;_ ;_ @_ "/>
    <numFmt numFmtId="164" formatCode="_ * #,##0_)\ &quot;$&quot;_ ;_ * \(#,##0\)\ &quot;$&quot;_ ;_ * &quot;-&quot;??_)\ &quot;$&quot;_ ;_ @_ "/>
  </numFmts>
  <fonts count="17" x14ac:knownFonts="1">
    <font>
      <sz val="10"/>
      <name val="Arial"/>
      <family val="2"/>
    </font>
    <font>
      <sz val="10"/>
      <name val="Arial"/>
      <family val="2"/>
    </font>
    <font>
      <sz val="10"/>
      <color theme="1"/>
      <name val="Arial"/>
      <family val="2"/>
    </font>
    <font>
      <sz val="11"/>
      <name val="Arial"/>
      <family val="2"/>
    </font>
    <font>
      <b/>
      <sz val="11"/>
      <color theme="0"/>
      <name val="Arial Narrow"/>
      <family val="2"/>
    </font>
    <font>
      <b/>
      <sz val="10"/>
      <name val="Arial"/>
      <family val="2"/>
    </font>
    <font>
      <b/>
      <sz val="14"/>
      <name val="Arial"/>
      <family val="2"/>
    </font>
    <font>
      <b/>
      <sz val="11"/>
      <name val="Arial Narrow"/>
      <family val="2"/>
    </font>
    <font>
      <sz val="11"/>
      <name val="Arial Narrow"/>
      <family val="2"/>
    </font>
    <font>
      <sz val="12"/>
      <name val="Arial"/>
      <family val="2"/>
    </font>
    <font>
      <b/>
      <sz val="12"/>
      <name val="Arial Narrow"/>
      <family val="2"/>
    </font>
    <font>
      <b/>
      <sz val="12"/>
      <color theme="0"/>
      <name val="Arial Narrow"/>
      <family val="2"/>
    </font>
    <font>
      <sz val="11"/>
      <color theme="1"/>
      <name val="Arial"/>
      <family val="2"/>
    </font>
    <font>
      <sz val="11"/>
      <color theme="1"/>
      <name val="Arial Narrow"/>
      <family val="2"/>
    </font>
    <font>
      <u/>
      <sz val="11"/>
      <color theme="10"/>
      <name val="Arial Narrow"/>
      <family val="2"/>
    </font>
    <font>
      <b/>
      <sz val="11"/>
      <color theme="1"/>
      <name val="Arial Narrow"/>
      <family val="2"/>
    </font>
    <font>
      <b/>
      <sz val="18"/>
      <color theme="1"/>
      <name val="Arial"/>
      <family val="2"/>
    </font>
  </fonts>
  <fills count="6">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4" tint="-0.249977111117893"/>
        <bgColor indexed="64"/>
      </patternFill>
    </fill>
    <fill>
      <patternFill patternType="solid">
        <fgColor theme="8"/>
        <bgColor theme="8"/>
      </patternFill>
    </fill>
  </fills>
  <borders count="15">
    <border>
      <left/>
      <right/>
      <top/>
      <bottom/>
      <diagonal/>
    </border>
    <border>
      <left style="thin">
        <color indexed="64"/>
      </left>
      <right style="thin">
        <color indexed="64"/>
      </right>
      <top style="thin">
        <color indexed="64"/>
      </top>
      <bottom/>
      <diagonal/>
    </border>
    <border>
      <left style="medium">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top style="thin">
        <color auto="1"/>
      </top>
      <bottom/>
      <diagonal/>
    </border>
    <border>
      <left/>
      <right/>
      <top style="hair">
        <color auto="1"/>
      </top>
      <bottom style="hair">
        <color auto="1"/>
      </bottom>
      <diagonal/>
    </border>
    <border>
      <left style="medium">
        <color indexed="64"/>
      </left>
      <right style="medium">
        <color indexed="64"/>
      </right>
      <top style="thin">
        <color indexed="64"/>
      </top>
      <bottom style="medium">
        <color auto="1"/>
      </bottom>
      <diagonal/>
    </border>
    <border>
      <left/>
      <right style="medium">
        <color indexed="64"/>
      </right>
      <top style="thin">
        <color indexed="64"/>
      </top>
      <bottom style="medium">
        <color auto="1"/>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hair">
        <color auto="1"/>
      </bottom>
      <diagonal/>
    </border>
    <border>
      <left/>
      <right/>
      <top style="thin">
        <color auto="1"/>
      </top>
      <bottom style="thin">
        <color auto="1"/>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xf numFmtId="44" fontId="1" fillId="0" borderId="0" applyFont="0" applyFill="0" applyBorder="0" applyAlignment="0" applyProtection="0"/>
    <xf numFmtId="0" fontId="12" fillId="0" borderId="0"/>
    <xf numFmtId="0" fontId="14" fillId="0" borderId="0" applyNumberFormat="0" applyFill="0" applyBorder="0" applyAlignment="0" applyProtection="0"/>
  </cellStyleXfs>
  <cellXfs count="78">
    <xf numFmtId="0" fontId="0" fillId="0" borderId="0" xfId="0"/>
    <xf numFmtId="0" fontId="0" fillId="0" borderId="0" xfId="0" applyAlignment="1">
      <alignment vertical="top" wrapText="1"/>
    </xf>
    <xf numFmtId="0" fontId="5" fillId="0" borderId="0" xfId="0" applyFont="1" applyAlignment="1">
      <alignment horizontal="center"/>
    </xf>
    <xf numFmtId="0" fontId="6" fillId="0" borderId="0" xfId="0" applyFont="1"/>
    <xf numFmtId="0" fontId="6" fillId="0" borderId="0" xfId="0" applyFont="1" applyAlignment="1">
      <alignment horizontal="center"/>
    </xf>
    <xf numFmtId="0" fontId="6" fillId="0" borderId="0" xfId="0" applyFont="1" applyAlignment="1">
      <alignment horizontal="center" vertical="center"/>
    </xf>
    <xf numFmtId="0" fontId="6" fillId="0" borderId="0" xfId="0" applyFont="1" applyAlignment="1">
      <alignment horizontal="right" vertical="center"/>
    </xf>
    <xf numFmtId="0" fontId="8" fillId="0" borderId="0" xfId="0" applyFont="1" applyAlignment="1">
      <alignment vertical="center"/>
    </xf>
    <xf numFmtId="0" fontId="9" fillId="0" borderId="0" xfId="0" applyFont="1" applyAlignment="1">
      <alignment vertical="center"/>
    </xf>
    <xf numFmtId="0" fontId="0" fillId="0" borderId="0" xfId="0" applyFill="1"/>
    <xf numFmtId="0" fontId="8" fillId="0" borderId="0" xfId="0" applyFont="1" applyBorder="1" applyAlignment="1">
      <alignment horizontal="right" vertical="center" wrapText="1"/>
    </xf>
    <xf numFmtId="0" fontId="8" fillId="0" borderId="0" xfId="0" applyFont="1" applyBorder="1" applyAlignment="1">
      <alignment horizontal="center" vertical="center" wrapText="1"/>
    </xf>
    <xf numFmtId="0" fontId="8" fillId="0" borderId="3" xfId="0" applyFont="1" applyBorder="1" applyAlignment="1">
      <alignment vertical="center" wrapText="1"/>
    </xf>
    <xf numFmtId="0" fontId="7" fillId="0"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0" fillId="0" borderId="0" xfId="0" applyFont="1" applyBorder="1" applyAlignment="1">
      <alignment vertical="center" wrapText="1"/>
    </xf>
    <xf numFmtId="0" fontId="8" fillId="0" borderId="1" xfId="0" applyFont="1" applyBorder="1" applyAlignment="1">
      <alignment vertical="center" wrapText="1"/>
    </xf>
    <xf numFmtId="0" fontId="8" fillId="0" borderId="5" xfId="0" applyFont="1" applyBorder="1" applyAlignment="1">
      <alignment vertical="center" wrapText="1"/>
    </xf>
    <xf numFmtId="0" fontId="8" fillId="0" borderId="4" xfId="0" applyFont="1" applyBorder="1" applyAlignment="1">
      <alignment vertical="top"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wrapText="1"/>
    </xf>
    <xf numFmtId="0" fontId="8" fillId="0" borderId="3" xfId="0" applyFont="1" applyBorder="1" applyAlignment="1">
      <alignment horizontal="left" vertical="top" wrapText="1"/>
    </xf>
    <xf numFmtId="0" fontId="8" fillId="0" borderId="3" xfId="0" applyFont="1" applyBorder="1" applyAlignment="1">
      <alignment horizontal="center" vertical="top" wrapText="1"/>
    </xf>
    <xf numFmtId="0" fontId="0" fillId="0" borderId="0" xfId="0" applyAlignment="1">
      <alignment vertical="top"/>
    </xf>
    <xf numFmtId="0" fontId="8" fillId="0" borderId="3" xfId="0" applyFont="1" applyBorder="1" applyAlignment="1">
      <alignment vertical="top" wrapText="1"/>
    </xf>
    <xf numFmtId="0" fontId="8" fillId="0" borderId="5" xfId="0" applyFont="1" applyBorder="1" applyAlignment="1">
      <alignment horizontal="center" vertical="center" wrapText="1"/>
    </xf>
    <xf numFmtId="0" fontId="8" fillId="0" borderId="5" xfId="0" applyFont="1" applyBorder="1" applyAlignment="1">
      <alignment horizontal="right" vertical="center" wrapText="1"/>
    </xf>
    <xf numFmtId="0" fontId="7" fillId="0" borderId="1" xfId="0" applyFont="1" applyBorder="1" applyAlignment="1">
      <alignment horizontal="center" vertical="top" wrapText="1"/>
    </xf>
    <xf numFmtId="164" fontId="11" fillId="2" borderId="2" xfId="1" applyNumberFormat="1" applyFont="1" applyFill="1" applyBorder="1" applyAlignment="1">
      <alignment horizontal="center" vertical="center" wrapText="1"/>
    </xf>
    <xf numFmtId="0" fontId="12" fillId="0" borderId="0" xfId="2"/>
    <xf numFmtId="0" fontId="12" fillId="0" borderId="0" xfId="2" applyAlignment="1">
      <alignment horizontal="left"/>
    </xf>
    <xf numFmtId="0" fontId="13" fillId="0" borderId="0" xfId="2" applyFont="1"/>
    <xf numFmtId="0" fontId="12" fillId="3" borderId="6" xfId="2" applyFont="1" applyFill="1" applyBorder="1" applyAlignment="1">
      <alignment horizontal="left" vertical="center"/>
    </xf>
    <xf numFmtId="0" fontId="12" fillId="3" borderId="7" xfId="2" applyFont="1" applyFill="1" applyBorder="1" applyAlignment="1">
      <alignment horizontal="center" vertical="center"/>
    </xf>
    <xf numFmtId="0" fontId="14" fillId="3" borderId="7" xfId="3" applyFill="1" applyBorder="1" applyAlignment="1">
      <alignment horizontal="left" vertical="center"/>
    </xf>
    <xf numFmtId="0" fontId="14" fillId="3" borderId="7" xfId="3" applyFill="1" applyBorder="1" applyAlignment="1">
      <alignment horizontal="left" vertical="center" wrapText="1"/>
    </xf>
    <xf numFmtId="0" fontId="15" fillId="3" borderId="8" xfId="2" applyFont="1" applyFill="1" applyBorder="1" applyAlignment="1">
      <alignment horizontal="left" vertical="center" wrapText="1"/>
    </xf>
    <xf numFmtId="0" fontId="12" fillId="3" borderId="9" xfId="2" applyFont="1" applyFill="1" applyBorder="1" applyAlignment="1">
      <alignment horizontal="center" vertical="center"/>
    </xf>
    <xf numFmtId="0" fontId="14" fillId="3" borderId="9" xfId="3" applyFill="1" applyBorder="1" applyAlignment="1">
      <alignment horizontal="left" vertical="center"/>
    </xf>
    <xf numFmtId="0" fontId="14" fillId="3" borderId="9" xfId="3" applyFill="1" applyBorder="1" applyAlignment="1">
      <alignment horizontal="left" vertical="center" wrapText="1"/>
    </xf>
    <xf numFmtId="0" fontId="15" fillId="3" borderId="10" xfId="2" applyFont="1" applyFill="1" applyBorder="1" applyAlignment="1">
      <alignment horizontal="left" vertical="center" wrapText="1"/>
    </xf>
    <xf numFmtId="0" fontId="14" fillId="3" borderId="9" xfId="3" applyFont="1" applyFill="1" applyBorder="1" applyAlignment="1">
      <alignment vertical="center"/>
    </xf>
    <xf numFmtId="0" fontId="14" fillId="3" borderId="9" xfId="3" applyFill="1" applyBorder="1" applyAlignment="1">
      <alignment vertical="center"/>
    </xf>
    <xf numFmtId="0" fontId="14" fillId="3" borderId="9" xfId="3" applyFont="1" applyFill="1" applyBorder="1" applyAlignment="1">
      <alignment horizontal="left" vertical="center"/>
    </xf>
    <xf numFmtId="0" fontId="15" fillId="3" borderId="10" xfId="2" applyFont="1" applyFill="1" applyBorder="1" applyAlignment="1">
      <alignment horizontal="left" vertical="center"/>
    </xf>
    <xf numFmtId="0" fontId="15" fillId="3" borderId="10" xfId="2" quotePrefix="1" applyFont="1" applyFill="1" applyBorder="1" applyAlignment="1">
      <alignment horizontal="left" vertical="center" wrapText="1"/>
    </xf>
    <xf numFmtId="0" fontId="12" fillId="3" borderId="0" xfId="2" applyFill="1"/>
    <xf numFmtId="0" fontId="12" fillId="3" borderId="11" xfId="2" applyFont="1" applyFill="1" applyBorder="1" applyAlignment="1">
      <alignment horizontal="left" vertical="center"/>
    </xf>
    <xf numFmtId="0" fontId="4" fillId="4" borderId="12" xfId="2" applyFont="1" applyFill="1" applyBorder="1" applyAlignment="1">
      <alignment horizontal="center" vertical="center" wrapText="1"/>
    </xf>
    <xf numFmtId="0" fontId="4" fillId="4" borderId="13" xfId="2" applyFont="1" applyFill="1" applyBorder="1" applyAlignment="1">
      <alignment horizontal="center" vertical="center" wrapText="1"/>
    </xf>
    <xf numFmtId="0" fontId="4" fillId="4" borderId="14" xfId="2" applyFont="1" applyFill="1" applyBorder="1" applyAlignment="1">
      <alignment horizontal="center" vertical="center" wrapText="1"/>
    </xf>
    <xf numFmtId="0" fontId="0" fillId="0" borderId="0" xfId="0" applyFill="1" applyAlignment="1">
      <alignment horizontal="center"/>
    </xf>
    <xf numFmtId="164" fontId="0" fillId="0" borderId="0" xfId="0" applyNumberFormat="1" applyFill="1"/>
    <xf numFmtId="164" fontId="4" fillId="5" borderId="0" xfId="1" applyNumberFormat="1" applyFont="1" applyFill="1" applyBorder="1" applyAlignment="1">
      <alignment horizontal="center" vertical="center" wrapText="1"/>
    </xf>
    <xf numFmtId="164" fontId="10" fillId="0" borderId="0" xfId="1" applyNumberFormat="1" applyFont="1" applyFill="1" applyBorder="1" applyAlignment="1">
      <alignment horizontal="center" vertical="center"/>
    </xf>
    <xf numFmtId="0" fontId="0" fillId="0" borderId="0" xfId="0" applyAlignment="1">
      <alignment horizontal="left" vertical="top" wrapText="1"/>
    </xf>
    <xf numFmtId="0" fontId="16" fillId="0" borderId="0" xfId="2" applyFont="1" applyAlignment="1">
      <alignment horizontal="center" wrapText="1"/>
    </xf>
    <xf numFmtId="0" fontId="16" fillId="0" borderId="0" xfId="2" applyFont="1" applyAlignment="1">
      <alignment horizontal="center"/>
    </xf>
    <xf numFmtId="0" fontId="0" fillId="0" borderId="0" xfId="0" applyFill="1" applyBorder="1"/>
    <xf numFmtId="0" fontId="6"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6" fillId="0" borderId="0" xfId="0" applyFont="1" applyFill="1" applyBorder="1"/>
    <xf numFmtId="0" fontId="6" fillId="0" borderId="0" xfId="0" applyFont="1" applyFill="1" applyBorder="1" applyAlignment="1">
      <alignment horizontal="center"/>
    </xf>
    <xf numFmtId="0" fontId="0" fillId="0" borderId="0" xfId="0" applyFill="1" applyBorder="1" applyAlignment="1">
      <alignment horizontal="center"/>
    </xf>
    <xf numFmtId="0" fontId="5" fillId="0" borderId="0" xfId="0" applyFont="1" applyFill="1" applyBorder="1" applyAlignment="1">
      <alignment horizontal="center"/>
    </xf>
    <xf numFmtId="0" fontId="3" fillId="0" borderId="0" xfId="0" applyFont="1" applyFill="1" applyBorder="1"/>
    <xf numFmtId="164" fontId="0" fillId="0" borderId="0" xfId="0" applyNumberFormat="1" applyFill="1" applyBorder="1"/>
    <xf numFmtId="164" fontId="4" fillId="0" borderId="0" xfId="1" applyNumberFormat="1" applyFont="1" applyFill="1" applyBorder="1" applyAlignment="1">
      <alignment horizontal="center" vertical="center" wrapText="1"/>
    </xf>
    <xf numFmtId="0" fontId="2" fillId="0" borderId="0" xfId="0" applyFont="1" applyFill="1" applyBorder="1"/>
    <xf numFmtId="0" fontId="2" fillId="0" borderId="0" xfId="0" applyFont="1" applyFill="1" applyBorder="1" applyAlignment="1">
      <alignment horizontal="center"/>
    </xf>
    <xf numFmtId="0" fontId="2" fillId="0" borderId="0" xfId="0" applyFont="1" applyFill="1" applyBorder="1" applyAlignment="1">
      <alignment horizontal="left"/>
    </xf>
    <xf numFmtId="164" fontId="2" fillId="0" borderId="0" xfId="1" applyNumberFormat="1" applyFont="1" applyFill="1" applyBorder="1"/>
    <xf numFmtId="164" fontId="2" fillId="0" borderId="0" xfId="0" applyNumberFormat="1" applyFont="1" applyFill="1" applyBorder="1"/>
    <xf numFmtId="38" fontId="0" fillId="0" borderId="0" xfId="0" applyNumberFormat="1" applyFont="1" applyFill="1" applyBorder="1" applyAlignment="1">
      <alignment horizontal="center"/>
    </xf>
    <xf numFmtId="44" fontId="2" fillId="0" borderId="0" xfId="1" applyNumberFormat="1" applyFont="1" applyFill="1" applyBorder="1"/>
  </cellXfs>
  <cellStyles count="4">
    <cellStyle name="Lien hypertexte" xfId="3" builtinId="8"/>
    <cellStyle name="Monétaire" xfId="1" builtinId="4"/>
    <cellStyle name="Normal" xfId="0" builtinId="0"/>
    <cellStyle name="Normal 3" xfId="2" xr:uid="{00000000-0005-0000-0000-000003000000}"/>
  </cellStyles>
  <dxfs count="40">
    <dxf>
      <numFmt numFmtId="164" formatCode="_ * #,##0_)\ &quot;$&quot;_ ;_ * \(#,##0\)\ &quot;$&quot;_ ;_ * &quot;-&quot;??_)\ &quot;$&quot;_ ;_ @_ "/>
      <fill>
        <patternFill patternType="none">
          <fgColor indexed="64"/>
          <bgColor indexed="65"/>
        </patternFill>
      </fill>
    </dxf>
    <dxf>
      <numFmt numFmtId="164" formatCode="_ * #,##0_)\ &quot;$&quot;_ ;_ * \(#,##0\)\ &quot;$&quot;_ ;_ * &quot;-&quot;??_)\ &quot;$&quot;_ ;_ @_ "/>
      <fill>
        <patternFill patternType="none">
          <fgColor indexed="64"/>
          <bgColor indexed="65"/>
        </patternFill>
      </fill>
    </dxf>
    <dxf>
      <numFmt numFmtId="164" formatCode="_ * #,##0_)\ &quot;$&quot;_ ;_ * \(#,##0\)\ &quot;$&quot;_ ;_ * &quot;-&quot;??_)\ &quot;$&quot;_ ;_ @_ "/>
      <fill>
        <patternFill patternType="none">
          <fgColor indexed="64"/>
          <bgColor indexed="65"/>
        </patternFill>
      </fill>
    </dxf>
    <dxf>
      <numFmt numFmtId="164" formatCode="_ * #,##0_)\ &quot;$&quot;_ ;_ * \(#,##0\)\ &quot;$&quot;_ ;_ * &quot;-&quot;??_)\ &quot;$&quot;_ ;_ @_ "/>
      <fill>
        <patternFill patternType="none">
          <fgColor indexed="64"/>
          <bgColor indexed="65"/>
        </patternFill>
      </fill>
    </dxf>
    <dxf>
      <numFmt numFmtId="164" formatCode="_ * #,##0_)\ &quot;$&quot;_ ;_ * \(#,##0\)\ &quot;$&quot;_ ;_ * &quot;-&quot;??_)\ &quot;$&quot;_ ;_ @_ "/>
      <fill>
        <patternFill patternType="none">
          <fgColor indexed="64"/>
          <bgColor indexed="65"/>
        </patternFill>
      </fill>
    </dxf>
    <dxf>
      <numFmt numFmtId="164" formatCode="_ * #,##0_)\ &quot;$&quot;_ ;_ * \(#,##0\)\ &quot;$&quot;_ ;_ * &quot;-&quot;??_)\ &quot;$&quot;_ ;_ @_ "/>
      <fill>
        <patternFill patternType="none">
          <fgColor indexed="64"/>
          <bgColor indexed="65"/>
        </patternFill>
      </fill>
    </dxf>
    <dxf>
      <numFmt numFmtId="164" formatCode="_ * #,##0_)\ &quot;$&quot;_ ;_ * \(#,##0\)\ &quot;$&quot;_ ;_ * &quot;-&quot;??_)\ &quot;$&quot;_ ;_ @_ "/>
      <fill>
        <patternFill patternType="none">
          <fgColor indexed="64"/>
          <bgColor indexed="65"/>
        </patternFill>
      </fill>
    </dxf>
    <dxf>
      <numFmt numFmtId="164" formatCode="_ * #,##0_)\ &quot;$&quot;_ ;_ * \(#,##0\)\ &quot;$&quot;_ ;_ * &quot;-&quot;??_)\ &quot;$&quot;_ ;_ @_ "/>
      <fill>
        <patternFill patternType="none">
          <fgColor indexed="64"/>
          <bgColor indexed="65"/>
        </patternFill>
      </fill>
    </dxf>
    <dxf>
      <numFmt numFmtId="164" formatCode="_ * #,##0_)\ &quot;$&quot;_ ;_ * \(#,##0\)\ &quot;$&quot;_ ;_ * &quot;-&quot;??_)\ &quot;$&quot;_ ;_ @_ "/>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alignment horizontal="center" vertical="bottom" textRotation="0" wrapText="0" indent="0" justifyLastLine="0" shrinkToFit="0" readingOrder="0"/>
    </dxf>
    <dxf>
      <font>
        <color theme="0" tint="-4.9989318521683403E-2"/>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i val="0"/>
        <strike val="0"/>
        <condense val="0"/>
        <extend val="0"/>
        <outline val="0"/>
        <shadow val="0"/>
        <u val="none"/>
        <vertAlign val="baseline"/>
        <sz val="11"/>
        <color theme="0"/>
        <name val="Arial Narrow"/>
        <family val="2"/>
        <scheme val="none"/>
      </font>
      <numFmt numFmtId="164" formatCode="_ * #,##0_)\ &quot;$&quot;_ ;_ * \(#,##0\)\ &quot;$&quot;_ ;_ * &quot;-&quot;??_)\ &quot;$&quot;_ ;_ @_ "/>
      <fill>
        <patternFill patternType="none">
          <fgColor theme="8"/>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left" vertical="center" textRotation="0" wrapText="0" indent="0" justifyLastLine="0" shrinkToFit="0" readingOrder="0"/>
      <border diagonalUp="0" diagonalDown="0">
        <left/>
        <right/>
        <top style="hair">
          <color auto="1"/>
        </top>
        <bottom style="hair">
          <color auto="1"/>
        </bottom>
        <vertical/>
        <horizontal/>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fill>
        <patternFill patternType="solid">
          <fgColor indexed="64"/>
          <bgColor theme="0"/>
        </patternFill>
      </fill>
      <alignment horizontal="left"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fill>
        <patternFill patternType="solid">
          <fgColor indexed="64"/>
          <bgColor theme="0"/>
        </patternFill>
      </fill>
      <alignment horizontal="left" vertical="center" textRotation="0" wrapText="1" indent="0" justifyLastLine="0" shrinkToFit="0" readingOrder="0"/>
      <border diagonalUp="0" diagonalDown="0">
        <left style="medium">
          <color indexed="64"/>
        </left>
        <right style="medium">
          <color indexed="64"/>
        </right>
        <top style="thin">
          <color indexed="64"/>
        </top>
        <bottom style="thin">
          <color indexed="64"/>
        </bottom>
        <vertical/>
        <horizontal/>
      </border>
    </dxf>
    <dxf>
      <font>
        <b/>
        <i val="0"/>
        <strike val="0"/>
        <condense val="0"/>
        <extend val="0"/>
        <outline val="0"/>
        <shadow val="0"/>
        <u val="none"/>
        <vertAlign val="baseline"/>
        <sz val="11"/>
        <color theme="1"/>
        <name val="Arial Narrow"/>
        <scheme val="none"/>
      </font>
      <fill>
        <patternFill patternType="solid">
          <fgColor indexed="64"/>
          <bgColor theme="0"/>
        </patternFill>
      </fill>
      <alignment horizontal="left" vertical="center" textRotation="0" wrapText="1" indent="0" justifyLastLine="0" shrinkToFit="0" readingOrder="0"/>
      <border diagonalUp="0" diagonalDown="0">
        <left/>
        <right style="medium">
          <color indexed="64"/>
        </right>
        <top style="thin">
          <color indexed="64"/>
        </top>
        <bottom style="thin">
          <color indexed="64"/>
        </bottom>
        <vertical/>
        <horizontal/>
      </border>
    </dxf>
    <dxf>
      <border outline="0">
        <left style="medium">
          <color indexed="64"/>
        </left>
        <right style="thin">
          <color auto="1"/>
        </right>
      </border>
    </dxf>
    <dxf>
      <border outline="0">
        <bottom style="thin">
          <color auto="1"/>
        </bottom>
      </border>
    </dxf>
    <dxf>
      <font>
        <b/>
        <i val="0"/>
        <strike val="0"/>
        <condense val="0"/>
        <extend val="0"/>
        <outline val="0"/>
        <shadow val="0"/>
        <u val="none"/>
        <vertAlign val="baseline"/>
        <sz val="11"/>
        <color theme="0"/>
        <name val="Arial Narrow"/>
        <scheme val="none"/>
      </font>
      <fill>
        <patternFill patternType="solid">
          <fgColor indexed="64"/>
          <bgColor theme="4" tint="-0.249977111117893"/>
        </patternFill>
      </fill>
      <alignment horizontal="center" vertical="center" textRotation="0" wrapText="1" indent="0" justifyLastLine="0" shrinkToFit="0" readingOrder="0"/>
      <border diagonalUp="0" diagonalDown="0" outline="0">
        <left style="medium">
          <color indexed="64"/>
        </left>
        <right style="medium">
          <color indexed="64"/>
        </right>
        <top/>
        <bottom/>
      </border>
    </dxf>
    <dxf>
      <border outline="0">
        <left style="medium">
          <color auto="1"/>
        </left>
        <top style="thin">
          <color indexed="64"/>
        </top>
        <bottom style="medium">
          <color theme="1"/>
        </bottom>
      </border>
    </dxf>
  </dxfs>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178536" cy="1095613"/>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178536" cy="1095613"/>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0</xdr:row>
      <xdr:rowOff>0</xdr:rowOff>
    </xdr:from>
    <xdr:ext cx="2178536" cy="1095613"/>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3380" y="0"/>
          <a:ext cx="2178536" cy="1095613"/>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190500</xdr:colOff>
      <xdr:row>0</xdr:row>
      <xdr:rowOff>85725</xdr:rowOff>
    </xdr:from>
    <xdr:ext cx="1778400" cy="838800"/>
    <xdr:pic>
      <xdr:nvPicPr>
        <xdr:cNvPr id="2" name="Image 1">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85725"/>
          <a:ext cx="1778400" cy="838800"/>
        </a:xfrm>
        <a:prstGeom prst="rect">
          <a:avLst/>
        </a:prstGeom>
        <a:noFill/>
        <a:ln>
          <a:noFill/>
        </a:ln>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5E39739-08EB-46A3-9839-15E23CC74544}" name="Tableau3" displayName="Tableau3" ref="A9:N188" totalsRowCount="1" headerRowDxfId="30" dataDxfId="29" tableBorderDxfId="39" headerRowCellStyle="Monétaire">
  <autoFilter ref="A9:N187" xr:uid="{C5E39739-08EB-46A3-9839-15E23CC74544}"/>
  <tableColumns count="14">
    <tableColumn id="1" xr3:uid="{504E8B74-87E9-4213-BD95-BF104475D2FD}" name="NOM DE L'ORGANISME" totalsRowFunction="count" dataDxfId="28" totalsRowDxfId="13"/>
    <tableColumn id="2" xr3:uid="{22B810D0-D237-4DB6-81E2-51BBFE914F8A}" name="TYPOLOGIE" dataDxfId="27" totalsRowDxfId="12"/>
    <tableColumn id="4" xr3:uid="{76EBFE5F-BDEC-4D73-9201-A295B6FFF211}" name="MRC " dataDxfId="26" totalsRowDxfId="11"/>
    <tableColumn id="5" xr3:uid="{3F3F6DBB-84BD-46E0-A92F-70ED676A2CA5}" name="RAYONNEMENT" dataDxfId="25" totalsRowDxfId="10"/>
    <tableColumn id="6" xr3:uid="{C801C4FD-C665-4A38-9BD6-F3D205365099}" name="CATÉGORIE" dataDxfId="24" totalsRowDxfId="9"/>
    <tableColumn id="7" xr3:uid="{630AFD03-BF24-404A-A879-61054FCE1F3A}" name="BUDGET _x000a_DE BASE REQUIS _x000a_2022-2023" totalsRowFunction="sum" dataDxfId="23" totalsRowDxfId="8"/>
    <tableColumn id="8" xr3:uid="{1E640070-318B-4610-8154-3D5286497493}" name="DEMANDES DE REHAUSSEMENT_x000a_EN MISSION GLOBALE_x000a_2022-2023" totalsRowFunction="sum" dataDxfId="22" totalsRowDxfId="7"/>
    <tableColumn id="9" xr3:uid="{63CA9D8E-97ED-4420-94EC-5D9FBABC0221}" name="MISSION GLOBALE_x000a_2022-2023 INDEXÉ _x000a__x000a_Avant rehaussement annuel" totalsRowFunction="sum" dataDxfId="21" totalsRowDxfId="6"/>
    <tableColumn id="10" xr3:uid="{A4CA5721-8CE0-4EF9-BB48-67BAF6CEE3FD}" name="MISSION GLOBALE _x000a_2022-2023_x000a_ _x000a_Rehaussement  sectoriel_x000a__x000a_Récurrents _x000a_+_x000a_Non récur." totalsRowFunction="sum" dataDxfId="20" totalsRowDxfId="5"/>
    <tableColumn id="11" xr3:uid="{BAFB67A2-6415-44E3-BFD5-08CDD1AFA010}" name="REHAUSSEMENT PSOC 2022-2023_x000a__x000a__x000a_Selon critères _x000a_de répartition" totalsRowFunction="sum" dataDxfId="19" totalsRowDxfId="4"/>
    <tableColumn id="13" xr3:uid="{D566E6BE-4068-4EA2-AD1D-8F7AA892E522}" name="MISSION_x000a_GLOBALE_x000a_2022-2023_x000a__x000a__x000a_Après_x000a_rehaussement" totalsRowFunction="sum" dataDxfId="18" totalsRowDxfId="3"/>
    <tableColumn id="14" xr3:uid="{7DF2055A-6B63-47DE-9CCA-318D3B897927}" name="ENTENTE_x000a_SPÉCIFIQUE _x000a_2022-2023_x000a_Indexée_x000a__x000a_Récurrents_x000a_+_x000a_Non récur." totalsRowFunction="sum" dataDxfId="17" totalsRowDxfId="2"/>
    <tableColumn id="15" xr3:uid="{CE50A387-EA88-469E-8E22-0E81FD964CF9}" name="AUTRES FINANCEMENTS_x000a_2022-2023" totalsRowFunction="sum" dataDxfId="16" totalsRowDxfId="1"/>
    <tableColumn id="16" xr3:uid="{F54B6DFB-4FCC-4C4B-9FBB-CC99DA3C6805}" name="ALLOCATION_x000a_GRAND TOTAL_x000a_2022-2023_x000a_" totalsRowFunction="sum" dataDxfId="15" totalsRowDxfId="0"/>
  </tableColumns>
  <tableStyleInfo name="TableStyleMedium2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au8" displayName="Tableau8" ref="A10:E192" totalsRowShown="0" headerRowDxfId="38" headerRowBorderDxfId="37" tableBorderDxfId="36" headerRowCellStyle="Normal 3">
  <tableColumns count="5">
    <tableColumn id="1" xr3:uid="{00000000-0010-0000-0100-000001000000}" name="NOM ORGANISME" dataDxfId="35" dataCellStyle="Normal 3"/>
    <tableColumn id="2" xr3:uid="{00000000-0010-0000-0100-000002000000}" name="SITE INTERNET" dataDxfId="34" dataCellStyle="Lien hypertexte"/>
    <tableColumn id="3" xr3:uid="{00000000-0010-0000-0100-000003000000}" name="COURRIEL" dataDxfId="33" dataCellStyle="Lien hypertexte"/>
    <tableColumn id="4" xr3:uid="{00000000-0010-0000-0100-000004000000}" name="TÉLÉPHONE" dataDxfId="32" dataCellStyle="Normal 3"/>
    <tableColumn id="5" xr3:uid="{00000000-0010-0000-0100-000005000000}" name="TYPOLOGIE" dataDxfId="31" dataCellStyle="Normal 3"/>
  </tableColumns>
  <tableStyleInfo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s://www.mdjthetford.com/" TargetMode="External"/><Relationship Id="rId299" Type="http://schemas.openxmlformats.org/officeDocument/2006/relationships/hyperlink" Target="mailto:direction@tcc2rives.qc.ca" TargetMode="External"/><Relationship Id="rId21" Type="http://schemas.openxmlformats.org/officeDocument/2006/relationships/hyperlink" Target="mailto:latourneedesmarmitons@outlook.com" TargetMode="External"/><Relationship Id="rId63" Type="http://schemas.openxmlformats.org/officeDocument/2006/relationships/hyperlink" Target="http://www.auxquatrevents.ca/" TargetMode="External"/><Relationship Id="rId159" Type="http://schemas.openxmlformats.org/officeDocument/2006/relationships/hyperlink" Target="http://www.oasisdelotbiniere.org/" TargetMode="External"/><Relationship Id="rId324" Type="http://schemas.openxmlformats.org/officeDocument/2006/relationships/hyperlink" Target="mailto:maisonfamillelotbiniere@telus.net" TargetMode="External"/><Relationship Id="rId366" Type="http://schemas.openxmlformats.org/officeDocument/2006/relationships/drawing" Target="../drawings/drawing3.xml"/><Relationship Id="rId170" Type="http://schemas.openxmlformats.org/officeDocument/2006/relationships/hyperlink" Target="http://www.mdjutopie.com/" TargetMode="External"/><Relationship Id="rId226" Type="http://schemas.openxmlformats.org/officeDocument/2006/relationships/hyperlink" Target="mailto:cynthia.vallee@aeclafontaine.ca" TargetMode="External"/><Relationship Id="rId268" Type="http://schemas.openxmlformats.org/officeDocument/2006/relationships/hyperlink" Target="mailto:info@groupejonathan.ca" TargetMode="External"/><Relationship Id="rId32" Type="http://schemas.openxmlformats.org/officeDocument/2006/relationships/hyperlink" Target="mailto:se_stlambert@videotron.ca" TargetMode="External"/><Relationship Id="rId74" Type="http://schemas.openxmlformats.org/officeDocument/2006/relationships/hyperlink" Target="https://centredeviebellechasse.jimdofree.com/" TargetMode="External"/><Relationship Id="rId128" Type="http://schemas.openxmlformats.org/officeDocument/2006/relationships/hyperlink" Target="http://adoberge.com/" TargetMode="External"/><Relationship Id="rId335" Type="http://schemas.openxmlformats.org/officeDocument/2006/relationships/hyperlink" Target="mailto:mdjlacaylmer01@gmail.com" TargetMode="External"/><Relationship Id="rId5" Type="http://schemas.openxmlformats.org/officeDocument/2006/relationships/hyperlink" Target="https://caapca.ca/" TargetMode="External"/><Relationship Id="rId181" Type="http://schemas.openxmlformats.org/officeDocument/2006/relationships/hyperlink" Target="https://www.alternativefrontenac.com/" TargetMode="External"/><Relationship Id="rId237" Type="http://schemas.openxmlformats.org/officeDocument/2006/relationships/hyperlink" Target="mailto:direction@auxquatrevents.ca" TargetMode="External"/><Relationship Id="rId279" Type="http://schemas.openxmlformats.org/officeDocument/2006/relationships/hyperlink" Target="mailto:mdjsjcch@gmail.com" TargetMode="External"/><Relationship Id="rId43" Type="http://schemas.openxmlformats.org/officeDocument/2006/relationships/hyperlink" Target="https://apedah.weebly.com/" TargetMode="External"/><Relationship Id="rId139" Type="http://schemas.openxmlformats.org/officeDocument/2006/relationships/hyperlink" Target="http://www.211quebecregions.ca/record/QBC1796" TargetMode="External"/><Relationship Id="rId290" Type="http://schemas.openxmlformats.org/officeDocument/2006/relationships/hyperlink" Target="mailto:mdjlaruche@hotmail.com" TargetMode="External"/><Relationship Id="rId304" Type="http://schemas.openxmlformats.org/officeDocument/2006/relationships/hyperlink" Target="mailto:contrevent@contrevent.org" TargetMode="External"/><Relationship Id="rId346" Type="http://schemas.openxmlformats.org/officeDocument/2006/relationships/hyperlink" Target="mailto:direction@partageaumasculin.com" TargetMode="External"/><Relationship Id="rId85" Type="http://schemas.openxmlformats.org/officeDocument/2006/relationships/hyperlink" Target="http://www.centrefemmesdebeauce.org/" TargetMode="External"/><Relationship Id="rId150" Type="http://schemas.openxmlformats.org/officeDocument/2006/relationships/hyperlink" Target="http://lesillon.com/" TargetMode="External"/><Relationship Id="rId192" Type="http://schemas.openxmlformats.org/officeDocument/2006/relationships/hyperlink" Target="http://aidants-lotbiniere.org/" TargetMode="External"/><Relationship Id="rId206" Type="http://schemas.openxmlformats.org/officeDocument/2006/relationships/hyperlink" Target="https://www.entraidest-redempteur.com/" TargetMode="External"/><Relationship Id="rId248" Type="http://schemas.openxmlformats.org/officeDocument/2006/relationships/hyperlink" Target="mailto:laremontee@gmail.com" TargetMode="External"/><Relationship Id="rId12" Type="http://schemas.openxmlformats.org/officeDocument/2006/relationships/hyperlink" Target="mailto:concert-action@sogetel.net" TargetMode="External"/><Relationship Id="rId108" Type="http://schemas.openxmlformats.org/officeDocument/2006/relationships/hyperlink" Target="https://maisonlafrontiere.com/" TargetMode="External"/><Relationship Id="rId315" Type="http://schemas.openxmlformats.org/officeDocument/2006/relationships/hyperlink" Target="mailto:nouveauxsentiers@globetrotter.net" TargetMode="External"/><Relationship Id="rId357" Type="http://schemas.openxmlformats.org/officeDocument/2006/relationships/hyperlink" Target="mailto:expression.direction@outlook.com" TargetMode="External"/><Relationship Id="rId54" Type="http://schemas.openxmlformats.org/officeDocument/2006/relationships/hyperlink" Target="https://alphis.ca/" TargetMode="External"/><Relationship Id="rId96" Type="http://schemas.openxmlformats.org/officeDocument/2006/relationships/hyperlink" Target="https://espacesansviolence.org/chaudiereappalaches/" TargetMode="External"/><Relationship Id="rId161" Type="http://schemas.openxmlformats.org/officeDocument/2006/relationships/hyperlink" Target="https://www.mfbeauceetchemins.org/" TargetMode="External"/><Relationship Id="rId217" Type="http://schemas.openxmlformats.org/officeDocument/2006/relationships/hyperlink" Target="mailto:actionjeunesse@outlook.com" TargetMode="External"/><Relationship Id="rId259" Type="http://schemas.openxmlformats.org/officeDocument/2006/relationships/hyperlink" Target="mailto:direction@clubparentaide.com" TargetMode="External"/><Relationship Id="rId23" Type="http://schemas.openxmlformats.org/officeDocument/2006/relationships/hyperlink" Target="mailto:info@serviceentraidecharny.com" TargetMode="External"/><Relationship Id="rId119" Type="http://schemas.openxmlformats.org/officeDocument/2006/relationships/hyperlink" Target="https://www.mdjazymut.com/?utm_source=google&amp;utm_medium=wix_google_business_profile&amp;utm_campaign=11686720352212825757" TargetMode="External"/><Relationship Id="rId270" Type="http://schemas.openxmlformats.org/officeDocument/2006/relationships/hyperlink" Target="mailto:direction@esperanceetcancer.org" TargetMode="External"/><Relationship Id="rId326" Type="http://schemas.openxmlformats.org/officeDocument/2006/relationships/hyperlink" Target="mailto:maison@maisonfamille-rs.org" TargetMode="External"/><Relationship Id="rId65" Type="http://schemas.openxmlformats.org/officeDocument/2006/relationships/hyperlink" Target="https://www.cpalotbiniere.com/" TargetMode="External"/><Relationship Id="rId130" Type="http://schemas.openxmlformats.org/officeDocument/2006/relationships/hyperlink" Target="https://www.lancre.org/" TargetMode="External"/><Relationship Id="rId172" Type="http://schemas.openxmlformats.org/officeDocument/2006/relationships/hyperlink" Target="https://www.mdj-lislet-nord.com/" TargetMode="External"/><Relationship Id="rId228" Type="http://schemas.openxmlformats.org/officeDocument/2006/relationships/hyperlink" Target="mailto:info@aphchaudiere.org" TargetMode="External"/><Relationship Id="rId281" Type="http://schemas.openxmlformats.org/officeDocument/2006/relationships/hyperlink" Target="mailto:mdjmontmagny@hotmail.com" TargetMode="External"/><Relationship Id="rId337" Type="http://schemas.openxmlformats.org/officeDocument/2006/relationships/hyperlink" Target="mailto:mtrudel@maisoneclaircie.qc.ca" TargetMode="External"/><Relationship Id="rId34" Type="http://schemas.openxmlformats.org/officeDocument/2006/relationships/hyperlink" Target="mailto:entraide.stred@videotron.ca" TargetMode="External"/><Relationship Id="rId76" Type="http://schemas.openxmlformats.org/officeDocument/2006/relationships/hyperlink" Target="http://www.cerd.ca/" TargetMode="External"/><Relationship Id="rId141" Type="http://schemas.openxmlformats.org/officeDocument/2006/relationships/hyperlink" Target="http://www.contrevent.org/" TargetMode="External"/><Relationship Id="rId7" Type="http://schemas.openxmlformats.org/officeDocument/2006/relationships/hyperlink" Target="https://atelieroccupationnelrivesud.com/" TargetMode="External"/><Relationship Id="rId183" Type="http://schemas.openxmlformats.org/officeDocument/2006/relationships/hyperlink" Target="https://nouvelessor.net/" TargetMode="External"/><Relationship Id="rId239" Type="http://schemas.openxmlformats.org/officeDocument/2006/relationships/hyperlink" Target="mailto:richard.begin@capjlevis.com" TargetMode="External"/><Relationship Id="rId250" Type="http://schemas.openxmlformats.org/officeDocument/2006/relationships/hyperlink" Target="mailto:direction@exequo.ca" TargetMode="External"/><Relationship Id="rId292" Type="http://schemas.openxmlformats.org/officeDocument/2006/relationships/hyperlink" Target="mailto:administration@ladoberge.ca" TargetMode="External"/><Relationship Id="rId306" Type="http://schemas.openxmlformats.org/officeDocument/2006/relationships/hyperlink" Target="mailto:direction@lehavredesfemmes.com" TargetMode="External"/><Relationship Id="rId45" Type="http://schemas.openxmlformats.org/officeDocument/2006/relationships/hyperlink" Target="http://jeunessecs.com/" TargetMode="External"/><Relationship Id="rId87" Type="http://schemas.openxmlformats.org/officeDocument/2006/relationships/hyperlink" Target="http://www.cflotbiniere.qc.ca/blog/" TargetMode="External"/><Relationship Id="rId110" Type="http://schemas.openxmlformats.org/officeDocument/2006/relationships/hyperlink" Target="https://www.jonctionpourelle.com/" TargetMode="External"/><Relationship Id="rId348" Type="http://schemas.openxmlformats.org/officeDocument/2006/relationships/hyperlink" Target="mailto:presencelotbiniere@hotmail.com" TargetMode="External"/><Relationship Id="rId152" Type="http://schemas.openxmlformats.org/officeDocument/2006/relationships/hyperlink" Target="https://www.entraidepascaltache.org/" TargetMode="External"/><Relationship Id="rId194" Type="http://schemas.openxmlformats.org/officeDocument/2006/relationships/hyperlink" Target="http://www.rpab.ca/" TargetMode="External"/><Relationship Id="rId208" Type="http://schemas.openxmlformats.org/officeDocument/2006/relationships/hyperlink" Target="http://www.211quebecregions.ca/record/QBC0721" TargetMode="External"/><Relationship Id="rId261" Type="http://schemas.openxmlformats.org/officeDocument/2006/relationships/hyperlink" Target="mailto:coupdepoucenourrice@hotmail.com" TargetMode="External"/><Relationship Id="rId14" Type="http://schemas.openxmlformats.org/officeDocument/2006/relationships/hyperlink" Target="mailto:direction@benevoleenaction.com" TargetMode="External"/><Relationship Id="rId56" Type="http://schemas.openxmlformats.org/officeDocument/2006/relationships/hyperlink" Target="http://www.211quebecregions.ca/record/QBC2165" TargetMode="External"/><Relationship Id="rId317" Type="http://schemas.openxmlformats.org/officeDocument/2006/relationships/hyperlink" Target="mailto:eveil@sogetel.net" TargetMode="External"/><Relationship Id="rId359" Type="http://schemas.openxmlformats.org/officeDocument/2006/relationships/hyperlink" Target="mailto:srieq@bellnet.ca" TargetMode="External"/><Relationship Id="rId98" Type="http://schemas.openxmlformats.org/officeDocument/2006/relationships/hyperlink" Target="https://appalaches.grandsfreresgrandessoeurs.ca/" TargetMode="External"/><Relationship Id="rId121" Type="http://schemas.openxmlformats.org/officeDocument/2006/relationships/hyperlink" Target="http://www.la-passerelle.ca/" TargetMode="External"/><Relationship Id="rId163" Type="http://schemas.openxmlformats.org/officeDocument/2006/relationships/hyperlink" Target="https://www.mfbellechasse.org/" TargetMode="External"/><Relationship Id="rId219" Type="http://schemas.openxmlformats.org/officeDocument/2006/relationships/hyperlink" Target="mailto:albatroslevis@hotmail.com" TargetMode="External"/><Relationship Id="rId230" Type="http://schemas.openxmlformats.org/officeDocument/2006/relationships/hyperlink" Target="mailto:aphl@auvoilierdelili.com" TargetMode="External"/><Relationship Id="rId25" Type="http://schemas.openxmlformats.org/officeDocument/2006/relationships/hyperlink" Target="mailto:info@lienpartage.org" TargetMode="External"/><Relationship Id="rId67" Type="http://schemas.openxmlformats.org/officeDocument/2006/relationships/hyperlink" Target="https://centrealteragir.com/" TargetMode="External"/><Relationship Id="rId272" Type="http://schemas.openxmlformats.org/officeDocument/2006/relationships/hyperlink" Target="mailto:direction@intervalleappalaches.com" TargetMode="External"/><Relationship Id="rId328" Type="http://schemas.openxmlformats.org/officeDocument/2006/relationships/hyperlink" Target="mailto:mdj_utopie@hotmail.com" TargetMode="External"/><Relationship Id="rId132" Type="http://schemas.openxmlformats.org/officeDocument/2006/relationships/hyperlink" Target="http://larcheleprintemps.org/" TargetMode="External"/><Relationship Id="rId174" Type="http://schemas.openxmlformats.org/officeDocument/2006/relationships/hyperlink" Target="https://www.municipaliteeastbroughton.com/loisirs-et-vie-communautaire/maison-des-jeunes/" TargetMode="External"/><Relationship Id="rId220" Type="http://schemas.openxmlformats.org/officeDocument/2006/relationships/hyperlink" Target="mailto:info@allaitementquebec.org" TargetMode="External"/><Relationship Id="rId241" Type="http://schemas.openxmlformats.org/officeDocument/2006/relationships/hyperlink" Target="mailto:normandie@globetrotter.net" TargetMode="External"/><Relationship Id="rId15" Type="http://schemas.openxmlformats.org/officeDocument/2006/relationships/hyperlink" Target="mailto:director@mcdc.info" TargetMode="External"/><Relationship Id="rId36" Type="http://schemas.openxmlformats.org/officeDocument/2006/relationships/hyperlink" Target="mailto:13saintetienne@videotron.ca" TargetMode="External"/><Relationship Id="rId57" Type="http://schemas.openxmlformats.org/officeDocument/2006/relationships/hyperlink" Target="http://www.st-apollinaire.com/entreprises-organismes/name/association-des-personnes-handicapees-de-lotbiniere-maison-de-repit/" TargetMode="External"/><Relationship Id="rId262" Type="http://schemas.openxmlformats.org/officeDocument/2006/relationships/hyperlink" Target="mailto:diabetebce@hotmail.com" TargetMode="External"/><Relationship Id="rId283" Type="http://schemas.openxmlformats.org/officeDocument/2006/relationships/hyperlink" Target="mailto:mdjsjcch@gmail.com" TargetMode="External"/><Relationship Id="rId318" Type="http://schemas.openxmlformats.org/officeDocument/2006/relationships/hyperlink" Target="mailto:levis@equijustice.ca" TargetMode="External"/><Relationship Id="rId339" Type="http://schemas.openxmlformats.org/officeDocument/2006/relationships/hyperlink" Target="mailto:directionmanoiraylmer@gmail.com" TargetMode="External"/><Relationship Id="rId78" Type="http://schemas.openxmlformats.org/officeDocument/2006/relationships/hyperlink" Target="https://www.centredomremy.com/" TargetMode="External"/><Relationship Id="rId99" Type="http://schemas.openxmlformats.org/officeDocument/2006/relationships/hyperlink" Target="https://www.grischap.org/" TargetMode="External"/><Relationship Id="rId101" Type="http://schemas.openxmlformats.org/officeDocument/2006/relationships/hyperlink" Target="https://www.canceretvie.com/" TargetMode="External"/><Relationship Id="rId122" Type="http://schemas.openxmlformats.org/officeDocument/2006/relationships/hyperlink" Target="http://popotes.org/sab/popote-roulante-des-aulnaies" TargetMode="External"/><Relationship Id="rId143" Type="http://schemas.openxmlformats.org/officeDocument/2006/relationships/hyperlink" Target="http://www.lehavredesfemmes.com/" TargetMode="External"/><Relationship Id="rId164" Type="http://schemas.openxmlformats.org/officeDocument/2006/relationships/hyperlink" Target="http://maisonfamillemrclislet.com/" TargetMode="External"/><Relationship Id="rId185" Type="http://schemas.openxmlformats.org/officeDocument/2006/relationships/hyperlink" Target="https://www.parentsdanges.com/" TargetMode="External"/><Relationship Id="rId350" Type="http://schemas.openxmlformats.org/officeDocument/2006/relationships/hyperlink" Target="mailto:direction@rjlotbiniere.com" TargetMode="External"/><Relationship Id="rId9" Type="http://schemas.openxmlformats.org/officeDocument/2006/relationships/hyperlink" Target="mailto:aavart.fo@bellnet.ca" TargetMode="External"/><Relationship Id="rId210" Type="http://schemas.openxmlformats.org/officeDocument/2006/relationships/hyperlink" Target="https://www.lasric.org/" TargetMode="External"/><Relationship Id="rId26" Type="http://schemas.openxmlformats.org/officeDocument/2006/relationships/hyperlink" Target="mailto:popoteroulantelislet@gmail.com" TargetMode="External"/><Relationship Id="rId231" Type="http://schemas.openxmlformats.org/officeDocument/2006/relationships/hyperlink" Target="mailto:horizonsoleil@videotron.ca" TargetMode="External"/><Relationship Id="rId252" Type="http://schemas.openxmlformats.org/officeDocument/2006/relationships/hyperlink" Target="mailto:centre_femmes_ancrage@bellnet.ca" TargetMode="External"/><Relationship Id="rId273" Type="http://schemas.openxmlformats.org/officeDocument/2006/relationships/hyperlink" Target="mailto:aidealimentairelotbiniere@gmail.com" TargetMode="External"/><Relationship Id="rId294" Type="http://schemas.openxmlformats.org/officeDocument/2006/relationships/hyperlink" Target="mailto:direction@lancre.org" TargetMode="External"/><Relationship Id="rId308" Type="http://schemas.openxmlformats.org/officeDocument/2006/relationships/hyperlink" Target="mailto:lemurmure@lemurmure.org" TargetMode="External"/><Relationship Id="rId329" Type="http://schemas.openxmlformats.org/officeDocument/2006/relationships/hyperlink" Target="mailto:direction@mdjbeaucesartigan.com" TargetMode="External"/><Relationship Id="rId47" Type="http://schemas.openxmlformats.org/officeDocument/2006/relationships/hyperlink" Target="https://albatroslevis.com/" TargetMode="External"/><Relationship Id="rId68" Type="http://schemas.openxmlformats.org/officeDocument/2006/relationships/hyperlink" Target="https://www.centrecasa.qc.ca/" TargetMode="External"/><Relationship Id="rId89" Type="http://schemas.openxmlformats.org/officeDocument/2006/relationships/hyperlink" Target="https://comptoirlegrenier.com/" TargetMode="External"/><Relationship Id="rId112" Type="http://schemas.openxmlformats.org/officeDocument/2006/relationships/hyperlink" Target="https://www.mdjcharny.com/" TargetMode="External"/><Relationship Id="rId133" Type="http://schemas.openxmlformats.org/officeDocument/2006/relationships/hyperlink" Target="https://www.aubercail.net/assiettee-beauceronne/" TargetMode="External"/><Relationship Id="rId154" Type="http://schemas.openxmlformats.org/officeDocument/2006/relationships/hyperlink" Target="http://www.211quebecregions.ca/record/QBC1363" TargetMode="External"/><Relationship Id="rId175" Type="http://schemas.openxmlformats.org/officeDocument/2006/relationships/hyperlink" Target="http://www.211quebecregions.ca/record/QBC1168" TargetMode="External"/><Relationship Id="rId340" Type="http://schemas.openxmlformats.org/officeDocument/2006/relationships/hyperlink" Target="mailto:direction@alternativefrontenac.com" TargetMode="External"/><Relationship Id="rId361" Type="http://schemas.openxmlformats.org/officeDocument/2006/relationships/hyperlink" Target="mailto:soupeaubouton@gmail.com" TargetMode="External"/><Relationship Id="rId196" Type="http://schemas.openxmlformats.org/officeDocument/2006/relationships/hyperlink" Target="https://reseauentraideappalaches.ca/" TargetMode="External"/><Relationship Id="rId200" Type="http://schemas.openxmlformats.org/officeDocument/2006/relationships/hyperlink" Target="http://santementaleca.com/" TargetMode="External"/><Relationship Id="rId16" Type="http://schemas.openxmlformats.org/officeDocument/2006/relationships/hyperlink" Target="mailto:direction@entraidesolidarite.com" TargetMode="External"/><Relationship Id="rId221" Type="http://schemas.openxmlformats.org/officeDocument/2006/relationships/hyperlink" Target="mailto:info@alliancejeunesse.com" TargetMode="External"/><Relationship Id="rId242" Type="http://schemas.openxmlformats.org/officeDocument/2006/relationships/hyperlink" Target="mailto:info@mdfmontmagnysud.net" TargetMode="External"/><Relationship Id="rId263" Type="http://schemas.openxmlformats.org/officeDocument/2006/relationships/hyperlink" Target="mailto:entraidestecroix@videotron.ca" TargetMode="External"/><Relationship Id="rId284" Type="http://schemas.openxmlformats.org/officeDocument/2006/relationships/hyperlink" Target="mailto:mdj_thetford@outlook.com" TargetMode="External"/><Relationship Id="rId319" Type="http://schemas.openxmlformats.org/officeDocument/2006/relationships/hyperlink" Target="mailto:direction@oasisdelotbiniere.org" TargetMode="External"/><Relationship Id="rId37" Type="http://schemas.openxmlformats.org/officeDocument/2006/relationships/hyperlink" Target="mailto:cerd@cerd.ca" TargetMode="External"/><Relationship Id="rId58" Type="http://schemas.openxmlformats.org/officeDocument/2006/relationships/hyperlink" Target="http://www.211quebecregions.ca/record/QBC1771" TargetMode="External"/><Relationship Id="rId79" Type="http://schemas.openxmlformats.org/officeDocument/2006/relationships/hyperlink" Target="http://www.exequo.ca/" TargetMode="External"/><Relationship Id="rId102" Type="http://schemas.openxmlformats.org/officeDocument/2006/relationships/hyperlink" Target="http://www.esperanceetcancer.org/" TargetMode="External"/><Relationship Id="rId123" Type="http://schemas.openxmlformats.org/officeDocument/2006/relationships/hyperlink" Target="https://www.entraidelarencontre.org/" TargetMode="External"/><Relationship Id="rId144" Type="http://schemas.openxmlformats.org/officeDocument/2006/relationships/hyperlink" Target="https://entraidelehavre.ca/" TargetMode="External"/><Relationship Id="rId330" Type="http://schemas.openxmlformats.org/officeDocument/2006/relationships/hyperlink" Target="mailto:mdj.lislet.nord@gmail.com" TargetMode="External"/><Relationship Id="rId90" Type="http://schemas.openxmlformats.org/officeDocument/2006/relationships/hyperlink" Target="http://www.benevoleenaction.com/" TargetMode="External"/><Relationship Id="rId165" Type="http://schemas.openxmlformats.org/officeDocument/2006/relationships/hyperlink" Target="http://www.maisonfamillenb.com/" TargetMode="External"/><Relationship Id="rId186" Type="http://schemas.openxmlformats.org/officeDocument/2006/relationships/hyperlink" Target="https://partageaumasculin.com/" TargetMode="External"/><Relationship Id="rId351" Type="http://schemas.openxmlformats.org/officeDocument/2006/relationships/hyperlink" Target="mailto:rophrca@videotron.ca" TargetMode="External"/><Relationship Id="rId211" Type="http://schemas.openxmlformats.org/officeDocument/2006/relationships/hyperlink" Target="https://soupeaubouton.ca/accueil" TargetMode="External"/><Relationship Id="rId232" Type="http://schemas.openxmlformats.org/officeDocument/2006/relationships/hyperlink" Target="mailto:direction@aisrbs.com" TargetMode="External"/><Relationship Id="rId253" Type="http://schemas.openxmlformats.org/officeDocument/2006/relationships/hyperlink" Target="mailto:centrelabarredujour@globetrotter.net" TargetMode="External"/><Relationship Id="rId274" Type="http://schemas.openxmlformats.org/officeDocument/2006/relationships/hyperlink" Target="mailto:lacroisee.direction@gmail.com" TargetMode="External"/><Relationship Id="rId295" Type="http://schemas.openxmlformats.org/officeDocument/2006/relationships/hyperlink" Target="mailto:contact@arcencielrpph.com" TargetMode="External"/><Relationship Id="rId309" Type="http://schemas.openxmlformats.org/officeDocument/2006/relationships/hyperlink" Target="mailto:renseignement@patrolevis.org" TargetMode="External"/><Relationship Id="rId27" Type="http://schemas.openxmlformats.org/officeDocument/2006/relationships/hyperlink" Target="mailto:rpalotb@hotmail.com" TargetMode="External"/><Relationship Id="rId48" Type="http://schemas.openxmlformats.org/officeDocument/2006/relationships/hyperlink" Target="https://allaitementquebec.org/" TargetMode="External"/><Relationship Id="rId69" Type="http://schemas.openxmlformats.org/officeDocument/2006/relationships/hyperlink" Target="http://www.211quebecregions.ca/record/QBC1774" TargetMode="External"/><Relationship Id="rId113" Type="http://schemas.openxmlformats.org/officeDocument/2006/relationships/hyperlink" Target="https://rmjq.org/maison/mdj-de-la-mrc-robert-cliche/" TargetMode="External"/><Relationship Id="rId134" Type="http://schemas.openxmlformats.org/officeDocument/2006/relationships/hyperlink" Target="https://www.aphbellechasse.org/" TargetMode="External"/><Relationship Id="rId320" Type="http://schemas.openxmlformats.org/officeDocument/2006/relationships/hyperlink" Target="mailto:mdj_olivier@hotmail.com" TargetMode="External"/><Relationship Id="rId80" Type="http://schemas.openxmlformats.org/officeDocument/2006/relationships/hyperlink" Target="http://www.centrefemmesrosedesvents.ca/" TargetMode="External"/><Relationship Id="rId155" Type="http://schemas.openxmlformats.org/officeDocument/2006/relationships/hyperlink" Target="http://lessentieletchemins.com/" TargetMode="External"/><Relationship Id="rId176" Type="http://schemas.openxmlformats.org/officeDocument/2006/relationships/hyperlink" Target="https://www.211quebecregions.ca/organisme/maison-des-jeunes-des-frontieres-du-sud-QBC0537" TargetMode="External"/><Relationship Id="rId197" Type="http://schemas.openxmlformats.org/officeDocument/2006/relationships/hyperlink" Target="https://leberceau.ca/" TargetMode="External"/><Relationship Id="rId341" Type="http://schemas.openxmlformats.org/officeDocument/2006/relationships/hyperlink" Target="mailto:info@moissonbeauce.qc.ca" TargetMode="External"/><Relationship Id="rId362" Type="http://schemas.openxmlformats.org/officeDocument/2006/relationships/hyperlink" Target="mailto:blili@telus.net" TargetMode="External"/><Relationship Id="rId201" Type="http://schemas.openxmlformats.org/officeDocument/2006/relationships/hyperlink" Target="https://www.serviceebsn.com/" TargetMode="External"/><Relationship Id="rId222" Type="http://schemas.openxmlformats.org/officeDocument/2006/relationships/hyperlink" Target="mailto:direction@amalgamemdj.com" TargetMode="External"/><Relationship Id="rId243" Type="http://schemas.openxmlformats.org/officeDocument/2006/relationships/hyperlink" Target="mailto:direction@cabbe.org" TargetMode="External"/><Relationship Id="rId264" Type="http://schemas.openxmlformats.org/officeDocument/2006/relationships/hyperlink" Target="mailto:chaudiere-appalaches@espacesansviolence.org" TargetMode="External"/><Relationship Id="rId285" Type="http://schemas.openxmlformats.org/officeDocument/2006/relationships/hyperlink" Target="mailto:mdj.isotope.st-malachie@hotmail.com" TargetMode="External"/><Relationship Id="rId17" Type="http://schemas.openxmlformats.org/officeDocument/2006/relationships/hyperlink" Target="mailto:la.chaudronnee@videotron.ca" TargetMode="External"/><Relationship Id="rId38" Type="http://schemas.openxmlformats.org/officeDocument/2006/relationships/hyperlink" Target="mailto:maisondelafamille@mdflislet.com" TargetMode="External"/><Relationship Id="rId59" Type="http://schemas.openxmlformats.org/officeDocument/2006/relationships/hyperlink" Target="http://www.aisrbs.com/" TargetMode="External"/><Relationship Id="rId103" Type="http://schemas.openxmlformats.org/officeDocument/2006/relationships/hyperlink" Target="http://www.havre-eclaircie.ca/" TargetMode="External"/><Relationship Id="rId124" Type="http://schemas.openxmlformats.org/officeDocument/2006/relationships/hyperlink" Target="https://www.mdjlaruche.com/" TargetMode="External"/><Relationship Id="rId310" Type="http://schemas.openxmlformats.org/officeDocument/2006/relationships/hyperlink" Target="mailto:le.rappel@globetrotter.net" TargetMode="External"/><Relationship Id="rId70" Type="http://schemas.openxmlformats.org/officeDocument/2006/relationships/hyperlink" Target="https://cabbe.org/" TargetMode="External"/><Relationship Id="rId91" Type="http://schemas.openxmlformats.org/officeDocument/2006/relationships/hyperlink" Target="http://www.mcdc.info/fr/" TargetMode="External"/><Relationship Id="rId145" Type="http://schemas.openxmlformats.org/officeDocument/2006/relationships/hyperlink" Target="http://web.lemurmure.org/" TargetMode="External"/><Relationship Id="rId166" Type="http://schemas.openxmlformats.org/officeDocument/2006/relationships/hyperlink" Target="http://www.maisonfamillelotbiniere.com/" TargetMode="External"/><Relationship Id="rId187" Type="http://schemas.openxmlformats.org/officeDocument/2006/relationships/hyperlink" Target="https://www.phars.org/" TargetMode="External"/><Relationship Id="rId331" Type="http://schemas.openxmlformats.org/officeDocument/2006/relationships/hyperlink" Target="mailto:mdj-st-michel@hotmail.com" TargetMode="External"/><Relationship Id="rId352" Type="http://schemas.openxmlformats.org/officeDocument/2006/relationships/hyperlink" Target="mailto:rphprt@cgocable.ca" TargetMode="External"/><Relationship Id="rId1" Type="http://schemas.openxmlformats.org/officeDocument/2006/relationships/hyperlink" Target="https://www.ouvretoncoeuralespoir.com/" TargetMode="External"/><Relationship Id="rId212" Type="http://schemas.openxmlformats.org/officeDocument/2006/relationships/hyperlink" Target="https://www.st-leon-de-standon.com/pages/maison-des-jeunes-mdj" TargetMode="External"/><Relationship Id="rId233" Type="http://schemas.openxmlformats.org/officeDocument/2006/relationships/hyperlink" Target="mailto:direction.assrenaissance@hotmail.com" TargetMode="External"/><Relationship Id="rId254" Type="http://schemas.openxmlformats.org/officeDocument/2006/relationships/hyperlink" Target="mailto:direction@centre-cym.com" TargetMode="External"/><Relationship Id="rId28" Type="http://schemas.openxmlformats.org/officeDocument/2006/relationships/hyperlink" Target="mailto:direction@rpab.ca" TargetMode="External"/><Relationship Id="rId49" Type="http://schemas.openxmlformats.org/officeDocument/2006/relationships/hyperlink" Target="http://www.alliancejeunesse.com/" TargetMode="External"/><Relationship Id="rId114" Type="http://schemas.openxmlformats.org/officeDocument/2006/relationships/hyperlink" Target="https://www.mdjmontmagny.com/" TargetMode="External"/><Relationship Id="rId275" Type="http://schemas.openxmlformats.org/officeDocument/2006/relationships/hyperlink" Target="mailto:croiseedeschemins@cgocable.ca" TargetMode="External"/><Relationship Id="rId296" Type="http://schemas.openxmlformats.org/officeDocument/2006/relationships/hyperlink" Target="mailto:dir.larcheleprintemps@gmail.com" TargetMode="External"/><Relationship Id="rId300" Type="http://schemas.openxmlformats.org/officeDocument/2006/relationships/hyperlink" Target="mailto:administration@lauralemerveil.ca" TargetMode="External"/><Relationship Id="rId60" Type="http://schemas.openxmlformats.org/officeDocument/2006/relationships/hyperlink" Target="http://www.associationrenaissance.ca/" TargetMode="External"/><Relationship Id="rId81" Type="http://schemas.openxmlformats.org/officeDocument/2006/relationships/hyperlink" Target="http://centrefemmeslancrage.com/" TargetMode="External"/><Relationship Id="rId135" Type="http://schemas.openxmlformats.org/officeDocument/2006/relationships/hyperlink" Target="https://www.tcc2rives.qc.ca/" TargetMode="External"/><Relationship Id="rId156" Type="http://schemas.openxmlformats.org/officeDocument/2006/relationships/hyperlink" Target="https://lesateliersdeleveil.com/" TargetMode="External"/><Relationship Id="rId177" Type="http://schemas.openxmlformats.org/officeDocument/2006/relationships/hyperlink" Target="http://www.211quebecregions.ca/record/QBC1809" TargetMode="External"/><Relationship Id="rId198" Type="http://schemas.openxmlformats.org/officeDocument/2006/relationships/hyperlink" Target="http://www.ressources-naissances.com/" TargetMode="External"/><Relationship Id="rId321" Type="http://schemas.openxmlformats.org/officeDocument/2006/relationships/hyperlink" Target="mailto:direction@mfbeauceetchemins.org" TargetMode="External"/><Relationship Id="rId342" Type="http://schemas.openxmlformats.org/officeDocument/2006/relationships/hyperlink" Target="mailto:nouvelessor@sogetel.net" TargetMode="External"/><Relationship Id="rId363" Type="http://schemas.openxmlformats.org/officeDocument/2006/relationships/hyperlink" Target="mailto:administration@trocasm.com" TargetMode="External"/><Relationship Id="rId202" Type="http://schemas.openxmlformats.org/officeDocument/2006/relationships/hyperlink" Target="http://www.sebreakeyville.ca/" TargetMode="External"/><Relationship Id="rId223" Type="http://schemas.openxmlformats.org/officeDocument/2006/relationships/hyperlink" Target="mailto:direction@benevolatbeauce.com" TargetMode="External"/><Relationship Id="rId244" Type="http://schemas.openxmlformats.org/officeDocument/2006/relationships/hyperlink" Target="mailto:direction@calacsca.qc.ca" TargetMode="External"/><Relationship Id="rId18" Type="http://schemas.openxmlformats.org/officeDocument/2006/relationships/hyperlink" Target="mailto:direction@maisondesaineslevis.ca" TargetMode="External"/><Relationship Id="rId39" Type="http://schemas.openxmlformats.org/officeDocument/2006/relationships/hyperlink" Target="mailto:anick.campeau@maisonfamille.net" TargetMode="External"/><Relationship Id="rId265" Type="http://schemas.openxmlformats.org/officeDocument/2006/relationships/hyperlink" Target="mailto:direction@frigospleins.com" TargetMode="External"/><Relationship Id="rId286" Type="http://schemas.openxmlformats.org/officeDocument/2006/relationships/hyperlink" Target="mailto:direction@mdjazymut.com" TargetMode="External"/><Relationship Id="rId50" Type="http://schemas.openxmlformats.org/officeDocument/2006/relationships/hyperlink" Target="https://www.amalgamemdjouest.com/" TargetMode="External"/><Relationship Id="rId104" Type="http://schemas.openxmlformats.org/officeDocument/2006/relationships/hyperlink" Target="http://www.211quebecregions.ca/record/QBC1782" TargetMode="External"/><Relationship Id="rId125" Type="http://schemas.openxmlformats.org/officeDocument/2006/relationships/hyperlink" Target="http://www.alzheimerchap.qc.ca/" TargetMode="External"/><Relationship Id="rId146" Type="http://schemas.openxmlformats.org/officeDocument/2006/relationships/hyperlink" Target="https://www.patrodelevis.com/" TargetMode="External"/><Relationship Id="rId167" Type="http://schemas.openxmlformats.org/officeDocument/2006/relationships/hyperlink" Target="https://www.centraide-quebec.com/organisation/maison-de-la-famille-r-e-v-rive-sud/" TargetMode="External"/><Relationship Id="rId188" Type="http://schemas.openxmlformats.org/officeDocument/2006/relationships/hyperlink" Target="https://www.presencelotbiniere.com/" TargetMode="External"/><Relationship Id="rId311" Type="http://schemas.openxmlformats.org/officeDocument/2006/relationships/hyperlink" Target="mailto:allaitement@lerelait.com" TargetMode="External"/><Relationship Id="rId332" Type="http://schemas.openxmlformats.org/officeDocument/2006/relationships/hyperlink" Target="mailto:maisondesjeuneseb@outlook.com" TargetMode="External"/><Relationship Id="rId353" Type="http://schemas.openxmlformats.org/officeDocument/2006/relationships/hyperlink" Target="mailto:michele.m@rehabqc.com" TargetMode="External"/><Relationship Id="rId71" Type="http://schemas.openxmlformats.org/officeDocument/2006/relationships/hyperlink" Target="https://www.concertaction.org/" TargetMode="External"/><Relationship Id="rId92" Type="http://schemas.openxmlformats.org/officeDocument/2006/relationships/hyperlink" Target="https://www.gorendezvous.com/fr/coupdepoucenourrice" TargetMode="External"/><Relationship Id="rId213" Type="http://schemas.openxmlformats.org/officeDocument/2006/relationships/hyperlink" Target="https://trocasm.com/" TargetMode="External"/><Relationship Id="rId234" Type="http://schemas.openxmlformats.org/officeDocument/2006/relationships/hyperlink" Target="mailto:info@atelieroccupationnelrivesud.com" TargetMode="External"/><Relationship Id="rId2" Type="http://schemas.openxmlformats.org/officeDocument/2006/relationships/hyperlink" Target="http://www.toxicogite.ca/centres-de-traitement-en-dependances/manoir-aylmer/" TargetMode="External"/><Relationship Id="rId29" Type="http://schemas.openxmlformats.org/officeDocument/2006/relationships/hyperlink" Target="mailto:serviceebsn@gmail.com" TargetMode="External"/><Relationship Id="rId255" Type="http://schemas.openxmlformats.org/officeDocument/2006/relationships/hyperlink" Target="mailto:info@cflajardilec.org" TargetMode="External"/><Relationship Id="rId276" Type="http://schemas.openxmlformats.org/officeDocument/2006/relationships/hyperlink" Target="mailto:direction@maisonlafrontiere.com" TargetMode="External"/><Relationship Id="rId297" Type="http://schemas.openxmlformats.org/officeDocument/2006/relationships/hyperlink" Target="mailto:abeauce@globetrotter.net" TargetMode="External"/><Relationship Id="rId40" Type="http://schemas.openxmlformats.org/officeDocument/2006/relationships/hyperlink" Target="https://www.mdfmontmagnysud.net/" TargetMode="External"/><Relationship Id="rId115" Type="http://schemas.openxmlformats.org/officeDocument/2006/relationships/hyperlink" Target="https://www.mdjaigle.com/" TargetMode="External"/><Relationship Id="rId136" Type="http://schemas.openxmlformats.org/officeDocument/2006/relationships/hyperlink" Target="http://www.lauralemerveil.ca/" TargetMode="External"/><Relationship Id="rId157" Type="http://schemas.openxmlformats.org/officeDocument/2006/relationships/hyperlink" Target="https://lienpartage.org/" TargetMode="External"/><Relationship Id="rId178" Type="http://schemas.openxmlformats.org/officeDocument/2006/relationships/hyperlink" Target="https://www.211quebecregions.ca/organisme/maison-des-jeunes-de-saint-raphael-QBC1178" TargetMode="External"/><Relationship Id="rId301" Type="http://schemas.openxmlformats.org/officeDocument/2006/relationships/hyperlink" Target="mailto:direction@cestmoncarrefour.com" TargetMode="External"/><Relationship Id="rId322" Type="http://schemas.openxmlformats.org/officeDocument/2006/relationships/hyperlink" Target="mailto:info@mfbellechasse.org" TargetMode="External"/><Relationship Id="rId343" Type="http://schemas.openxmlformats.org/officeDocument/2006/relationships/hyperlink" Target="mailto:direction@ouvretoncoeuralespoir.com" TargetMode="External"/><Relationship Id="rId364" Type="http://schemas.openxmlformats.org/officeDocument/2006/relationships/hyperlink" Target="mailto:trocca@trocca.com" TargetMode="External"/><Relationship Id="rId61" Type="http://schemas.openxmlformats.org/officeDocument/2006/relationships/hyperlink" Target="https://aubercail.net/" TargetMode="External"/><Relationship Id="rId82" Type="http://schemas.openxmlformats.org/officeDocument/2006/relationships/hyperlink" Target="https://centre-la-barre-du-jour.business.site/" TargetMode="External"/><Relationship Id="rId199" Type="http://schemas.openxmlformats.org/officeDocument/2006/relationships/hyperlink" Target="https://www.regionthetford.com/fr/actualite-details/2019/11/27/sos-onde-amitie-devient-expression-centre-d-ecoute-active/" TargetMode="External"/><Relationship Id="rId203" Type="http://schemas.openxmlformats.org/officeDocument/2006/relationships/hyperlink" Target="https://www.entraidepintendre.org/" TargetMode="External"/><Relationship Id="rId19" Type="http://schemas.openxmlformats.org/officeDocument/2006/relationships/hyperlink" Target="mailto:popoteroulantedesaulnaies@gmail.com" TargetMode="External"/><Relationship Id="rId224" Type="http://schemas.openxmlformats.org/officeDocument/2006/relationships/hyperlink" Target="mailto:info@afrca.ca" TargetMode="External"/><Relationship Id="rId245" Type="http://schemas.openxmlformats.org/officeDocument/2006/relationships/hyperlink" Target="mailto:info@caapca.ca" TargetMode="External"/><Relationship Id="rId266" Type="http://schemas.openxmlformats.org/officeDocument/2006/relationships/hyperlink" Target="mailto:direction@gfgsappalaches.com" TargetMode="External"/><Relationship Id="rId287" Type="http://schemas.openxmlformats.org/officeDocument/2006/relationships/hyperlink" Target="mailto:lamaisondutournant@sogetel.net" TargetMode="External"/><Relationship Id="rId30" Type="http://schemas.openxmlformats.org/officeDocument/2006/relationships/hyperlink" Target="mailto:direction@sebreakeyville.ca" TargetMode="External"/><Relationship Id="rId105" Type="http://schemas.openxmlformats.org/officeDocument/2006/relationships/hyperlink" Target="http://popotes.org/sab/la-chaudronnee-du-bel-age" TargetMode="External"/><Relationship Id="rId126" Type="http://schemas.openxmlformats.org/officeDocument/2006/relationships/hyperlink" Target="https://grand-village.com/" TargetMode="External"/><Relationship Id="rId147" Type="http://schemas.openxmlformats.org/officeDocument/2006/relationships/hyperlink" Target="https://lerappel.org/" TargetMode="External"/><Relationship Id="rId168" Type="http://schemas.openxmlformats.org/officeDocument/2006/relationships/hyperlink" Target="https://www.maisonfamille-rs.org/" TargetMode="External"/><Relationship Id="rId312" Type="http://schemas.openxmlformats.org/officeDocument/2006/relationships/hyperlink" Target="mailto:info@lesillon.com" TargetMode="External"/><Relationship Id="rId333" Type="http://schemas.openxmlformats.org/officeDocument/2006/relationships/hyperlink" Target="mailto:richard.begin@capjlevis.com" TargetMode="External"/><Relationship Id="rId354" Type="http://schemas.openxmlformats.org/officeDocument/2006/relationships/hyperlink" Target="mailto:rea.appalaches@gmail.com" TargetMode="External"/><Relationship Id="rId51" Type="http://schemas.openxmlformats.org/officeDocument/2006/relationships/hyperlink" Target="https://www.benevolatbeauce.com/" TargetMode="External"/><Relationship Id="rId72" Type="http://schemas.openxmlformats.org/officeDocument/2006/relationships/hyperlink" Target="https://www.cecb.ca/" TargetMode="External"/><Relationship Id="rId93" Type="http://schemas.openxmlformats.org/officeDocument/2006/relationships/hyperlink" Target="http://www.diabete.qc.ca/" TargetMode="External"/><Relationship Id="rId189" Type="http://schemas.openxmlformats.org/officeDocument/2006/relationships/hyperlink" Target="http://www.211quebecregions.ca/record/QBC1813" TargetMode="External"/><Relationship Id="rId3" Type="http://schemas.openxmlformats.org/officeDocument/2006/relationships/hyperlink" Target="https://aidealimentairelotbiniere.org/" TargetMode="External"/><Relationship Id="rId214" Type="http://schemas.openxmlformats.org/officeDocument/2006/relationships/hyperlink" Target="http://www.trocca.com/" TargetMode="External"/><Relationship Id="rId235" Type="http://schemas.openxmlformats.org/officeDocument/2006/relationships/hyperlink" Target="mailto:cathy.fecteau@aubercail.net" TargetMode="External"/><Relationship Id="rId256" Type="http://schemas.openxmlformats.org/officeDocument/2006/relationships/hyperlink" Target="mailto:c-femmesbeauce1980@globetrotter.net" TargetMode="External"/><Relationship Id="rId277" Type="http://schemas.openxmlformats.org/officeDocument/2006/relationships/hyperlink" Target="mailto:info@lagitee.ca" TargetMode="External"/><Relationship Id="rId298" Type="http://schemas.openxmlformats.org/officeDocument/2006/relationships/hyperlink" Target="mailto:aphb@videotron.ca" TargetMode="External"/><Relationship Id="rId116" Type="http://schemas.openxmlformats.org/officeDocument/2006/relationships/hyperlink" Target="https://rmjq.org/maison/mdj-saint-jean-chrysostome/" TargetMode="External"/><Relationship Id="rId137" Type="http://schemas.openxmlformats.org/officeDocument/2006/relationships/hyperlink" Target="http://www.cjebellechasse.qc.ca/" TargetMode="External"/><Relationship Id="rId158" Type="http://schemas.openxmlformats.org/officeDocument/2006/relationships/hyperlink" Target="http://interfaceoja.com/" TargetMode="External"/><Relationship Id="rId302" Type="http://schemas.openxmlformats.org/officeDocument/2006/relationships/hyperlink" Target="mailto:direction@parrainagejeunesse.com" TargetMode="External"/><Relationship Id="rId323" Type="http://schemas.openxmlformats.org/officeDocument/2006/relationships/hyperlink" Target="mailto:luce.lacroix@maisonfamillenb.com" TargetMode="External"/><Relationship Id="rId344" Type="http://schemas.openxmlformats.org/officeDocument/2006/relationships/hyperlink" Target="mailto:parentaime@sogetel.net" TargetMode="External"/><Relationship Id="rId20" Type="http://schemas.openxmlformats.org/officeDocument/2006/relationships/hyperlink" Target="mailto:info@alzheimerchap.qc.ca" TargetMode="External"/><Relationship Id="rId41" Type="http://schemas.openxmlformats.org/officeDocument/2006/relationships/hyperlink" Target="http://www.aphchaudiere.org/" TargetMode="External"/><Relationship Id="rId62" Type="http://schemas.openxmlformats.org/officeDocument/2006/relationships/hyperlink" Target="http://www.laubedelapaix.com/" TargetMode="External"/><Relationship Id="rId83" Type="http://schemas.openxmlformats.org/officeDocument/2006/relationships/hyperlink" Target="https://centre-cym.com/" TargetMode="External"/><Relationship Id="rId179" Type="http://schemas.openxmlformats.org/officeDocument/2006/relationships/hyperlink" Target="https://www.maisoneclaircie.qc.ca/" TargetMode="External"/><Relationship Id="rId365" Type="http://schemas.openxmlformats.org/officeDocument/2006/relationships/printerSettings" Target="../printerSettings/printerSettings3.bin"/><Relationship Id="rId190" Type="http://schemas.openxmlformats.org/officeDocument/2006/relationships/hyperlink" Target="https://www.rjlotbiniere.com/" TargetMode="External"/><Relationship Id="rId204" Type="http://schemas.openxmlformats.org/officeDocument/2006/relationships/hyperlink" Target="http://www.servicedentraide-sldl.com/" TargetMode="External"/><Relationship Id="rId225" Type="http://schemas.openxmlformats.org/officeDocument/2006/relationships/hyperlink" Target="mailto:alphiscoordination@globetrotter.net" TargetMode="External"/><Relationship Id="rId246" Type="http://schemas.openxmlformats.org/officeDocument/2006/relationships/hyperlink" Target="mailto:dg@centreintercom.ca" TargetMode="External"/><Relationship Id="rId267" Type="http://schemas.openxmlformats.org/officeDocument/2006/relationships/hyperlink" Target="mailto:direction@grischap.org" TargetMode="External"/><Relationship Id="rId288" Type="http://schemas.openxmlformats.org/officeDocument/2006/relationships/hyperlink" Target="mailto:lapasserellelevis@gmail.com" TargetMode="External"/><Relationship Id="rId106" Type="http://schemas.openxmlformats.org/officeDocument/2006/relationships/hyperlink" Target="http://lacroisee.info/" TargetMode="External"/><Relationship Id="rId127" Type="http://schemas.openxmlformats.org/officeDocument/2006/relationships/hyperlink" Target="http://popotes.org/sab/la-tournee-des-marmitons-de-montmagny" TargetMode="External"/><Relationship Id="rId313" Type="http://schemas.openxmlformats.org/officeDocument/2006/relationships/hyperlink" Target="mailto:direction@traitdunionmontmagny.com" TargetMode="External"/><Relationship Id="rId10" Type="http://schemas.openxmlformats.org/officeDocument/2006/relationships/hyperlink" Target="mailto:info@cpalotbiniere.com" TargetMode="External"/><Relationship Id="rId31" Type="http://schemas.openxmlformats.org/officeDocument/2006/relationships/hyperlink" Target="mailto:direction@entraidepintendre.org" TargetMode="External"/><Relationship Id="rId52" Type="http://schemas.openxmlformats.org/officeDocument/2006/relationships/hyperlink" Target="http://afrca.ca/" TargetMode="External"/><Relationship Id="rId73" Type="http://schemas.openxmlformats.org/officeDocument/2006/relationships/hyperlink" Target="https://www.calacsca.qc.ca/" TargetMode="External"/><Relationship Id="rId94" Type="http://schemas.openxmlformats.org/officeDocument/2006/relationships/hyperlink" Target="http://www.entraidesolidarite.com/" TargetMode="External"/><Relationship Id="rId148" Type="http://schemas.openxmlformats.org/officeDocument/2006/relationships/hyperlink" Target="https://www.lerelait.com/" TargetMode="External"/><Relationship Id="rId169" Type="http://schemas.openxmlformats.org/officeDocument/2006/relationships/hyperlink" Target="http://www.211quebecregions.ca/record/QBC1164" TargetMode="External"/><Relationship Id="rId334" Type="http://schemas.openxmlformats.org/officeDocument/2006/relationships/hyperlink" Target="mailto:mdj.kate@gmail.com" TargetMode="External"/><Relationship Id="rId355" Type="http://schemas.openxmlformats.org/officeDocument/2006/relationships/hyperlink" Target="mailto:saintgeorges@leberceau.ca" TargetMode="External"/><Relationship Id="rId4" Type="http://schemas.openxmlformats.org/officeDocument/2006/relationships/hyperlink" Target="https://www.centrestimulationintercom.ca/" TargetMode="External"/><Relationship Id="rId180" Type="http://schemas.openxmlformats.org/officeDocument/2006/relationships/hyperlink" Target="http://maisonlodyssee.com/" TargetMode="External"/><Relationship Id="rId215" Type="http://schemas.openxmlformats.org/officeDocument/2006/relationships/hyperlink" Target="mailto:apedah@hotmail.com" TargetMode="External"/><Relationship Id="rId236" Type="http://schemas.openxmlformats.org/officeDocument/2006/relationships/hyperlink" Target="mailto:aubepaix@hotmail.com" TargetMode="External"/><Relationship Id="rId257" Type="http://schemas.openxmlformats.org/officeDocument/2006/relationships/hyperlink" Target="mailto:cfemmesbellechasse@telus.net" TargetMode="External"/><Relationship Id="rId278" Type="http://schemas.openxmlformats.org/officeDocument/2006/relationships/hyperlink" Target="mailto:jonc@bellnet.ca" TargetMode="External"/><Relationship Id="rId303" Type="http://schemas.openxmlformats.org/officeDocument/2006/relationships/hyperlink" Target="mailto:comptoirlefouillis@gmail.com" TargetMode="External"/><Relationship Id="rId42" Type="http://schemas.openxmlformats.org/officeDocument/2006/relationships/hyperlink" Target="https://www.aphlevis.com/" TargetMode="External"/><Relationship Id="rId84" Type="http://schemas.openxmlformats.org/officeDocument/2006/relationships/hyperlink" Target="https://cflajardilec.org/" TargetMode="External"/><Relationship Id="rId138" Type="http://schemas.openxmlformats.org/officeDocument/2006/relationships/hyperlink" Target="https://parrainagejeunesse.com/" TargetMode="External"/><Relationship Id="rId345" Type="http://schemas.openxmlformats.org/officeDocument/2006/relationships/hyperlink" Target="mailto:info@parentsdanges.com" TargetMode="External"/><Relationship Id="rId191" Type="http://schemas.openxmlformats.org/officeDocument/2006/relationships/hyperlink" Target="https://www.rophrca.org/" TargetMode="External"/><Relationship Id="rId205" Type="http://schemas.openxmlformats.org/officeDocument/2006/relationships/hyperlink" Target="http://www.entraidestjean.org/" TargetMode="External"/><Relationship Id="rId247" Type="http://schemas.openxmlformats.org/officeDocument/2006/relationships/hyperlink" Target="mailto:administration@cepsbe.ca" TargetMode="External"/><Relationship Id="rId107" Type="http://schemas.openxmlformats.org/officeDocument/2006/relationships/hyperlink" Target="https://www.croiseedeschemins.ca/" TargetMode="External"/><Relationship Id="rId289" Type="http://schemas.openxmlformats.org/officeDocument/2006/relationships/hyperlink" Target="mailto:direction@entraidelarencontre.org" TargetMode="External"/><Relationship Id="rId11" Type="http://schemas.openxmlformats.org/officeDocument/2006/relationships/hyperlink" Target="mailto:direction@cabml.ca" TargetMode="External"/><Relationship Id="rId53" Type="http://schemas.openxmlformats.org/officeDocument/2006/relationships/hyperlink" Target="http://www.aavart.ca/" TargetMode="External"/><Relationship Id="rId149" Type="http://schemas.openxmlformats.org/officeDocument/2006/relationships/hyperlink" Target="https://www.serviceentraidecharny.com/" TargetMode="External"/><Relationship Id="rId314" Type="http://schemas.openxmlformats.org/officeDocument/2006/relationships/hyperlink" Target="mailto:pascaltache@videotron.ca" TargetMode="External"/><Relationship Id="rId356" Type="http://schemas.openxmlformats.org/officeDocument/2006/relationships/hyperlink" Target="mailto:centre@ressources-naissances.com" TargetMode="External"/><Relationship Id="rId95" Type="http://schemas.openxmlformats.org/officeDocument/2006/relationships/hyperlink" Target="http://www.211quebecregions.ca/record/QBC0824" TargetMode="External"/><Relationship Id="rId160" Type="http://schemas.openxmlformats.org/officeDocument/2006/relationships/hyperlink" Target="https://www.mdjolivieretchemins.com/" TargetMode="External"/><Relationship Id="rId216" Type="http://schemas.openxmlformats.org/officeDocument/2006/relationships/hyperlink" Target="mailto:accueilserenite@gmail.com" TargetMode="External"/><Relationship Id="rId258" Type="http://schemas.openxmlformats.org/officeDocument/2006/relationships/hyperlink" Target="mailto:direction@cflotbiniere.org" TargetMode="External"/><Relationship Id="rId22" Type="http://schemas.openxmlformats.org/officeDocument/2006/relationships/hyperlink" Target="mailto:cercledelamitie@outlook.com" TargetMode="External"/><Relationship Id="rId64" Type="http://schemas.openxmlformats.org/officeDocument/2006/relationships/hyperlink" Target="http://calacsrivesud.org/" TargetMode="External"/><Relationship Id="rId118" Type="http://schemas.openxmlformats.org/officeDocument/2006/relationships/hyperlink" Target="http://www.st-malachie.qc.ca/pages/maison-des-jeunes-isotope" TargetMode="External"/><Relationship Id="rId325" Type="http://schemas.openxmlformats.org/officeDocument/2006/relationships/hyperlink" Target="mailto:maisonrev@gmail.com" TargetMode="External"/><Relationship Id="rId367" Type="http://schemas.openxmlformats.org/officeDocument/2006/relationships/table" Target="../tables/table2.xml"/><Relationship Id="rId171" Type="http://schemas.openxmlformats.org/officeDocument/2006/relationships/hyperlink" Target="https://www.mdjbeaucesartigan.com/" TargetMode="External"/><Relationship Id="rId227" Type="http://schemas.openxmlformats.org/officeDocument/2006/relationships/hyperlink" Target="mailto:amdjca@hotmail.com" TargetMode="External"/><Relationship Id="rId269" Type="http://schemas.openxmlformats.org/officeDocument/2006/relationships/hyperlink" Target="mailto:canceretvie@gmail.com" TargetMode="External"/><Relationship Id="rId33" Type="http://schemas.openxmlformats.org/officeDocument/2006/relationships/hyperlink" Target="mailto:info@entraidestjean.org" TargetMode="External"/><Relationship Id="rId129" Type="http://schemas.openxmlformats.org/officeDocument/2006/relationships/hyperlink" Target="https://ladroit.org/ladroit/" TargetMode="External"/><Relationship Id="rId280" Type="http://schemas.openxmlformats.org/officeDocument/2006/relationships/hyperlink" Target="mailto:mdj.mrc.rc@hotmail.com" TargetMode="External"/><Relationship Id="rId336" Type="http://schemas.openxmlformats.org/officeDocument/2006/relationships/hyperlink" Target="mailto:mdjstraphael@hotmail.com" TargetMode="External"/><Relationship Id="rId75" Type="http://schemas.openxmlformats.org/officeDocument/2006/relationships/hyperlink" Target="https://www.cepsbeauceetchemins.com/" TargetMode="External"/><Relationship Id="rId140" Type="http://schemas.openxmlformats.org/officeDocument/2006/relationships/hyperlink" Target="https://lefouillis.ca/" TargetMode="External"/><Relationship Id="rId182" Type="http://schemas.openxmlformats.org/officeDocument/2006/relationships/hyperlink" Target="https://www.moissonbeauce.qc.ca/" TargetMode="External"/><Relationship Id="rId6" Type="http://schemas.openxmlformats.org/officeDocument/2006/relationships/hyperlink" Target="https://popotes.org/popote/popote-roulante-de-lislet-inc/" TargetMode="External"/><Relationship Id="rId238" Type="http://schemas.openxmlformats.org/officeDocument/2006/relationships/hyperlink" Target="mailto:info@calacsrivesud.org" TargetMode="External"/><Relationship Id="rId291" Type="http://schemas.openxmlformats.org/officeDocument/2006/relationships/hyperlink" Target="mailto:info@grand-village.com" TargetMode="External"/><Relationship Id="rId305" Type="http://schemas.openxmlformats.org/officeDocument/2006/relationships/hyperlink" Target="mailto:coordination@filon.ca" TargetMode="External"/><Relationship Id="rId347" Type="http://schemas.openxmlformats.org/officeDocument/2006/relationships/hyperlink" Target="mailto:nplante@phars.org" TargetMode="External"/><Relationship Id="rId44" Type="http://schemas.openxmlformats.org/officeDocument/2006/relationships/hyperlink" Target="https://www.accueil-serenite.org/" TargetMode="External"/><Relationship Id="rId86" Type="http://schemas.openxmlformats.org/officeDocument/2006/relationships/hyperlink" Target="http://centrefemmesbellechasse.com/" TargetMode="External"/><Relationship Id="rId151" Type="http://schemas.openxmlformats.org/officeDocument/2006/relationships/hyperlink" Target="http://traitdunionmontmagny.com/" TargetMode="External"/><Relationship Id="rId193" Type="http://schemas.openxmlformats.org/officeDocument/2006/relationships/hyperlink" Target="http://www.rphprt.com/" TargetMode="External"/><Relationship Id="rId207" Type="http://schemas.openxmlformats.org/officeDocument/2006/relationships/hyperlink" Target="http://entraidest-romuald.org/" TargetMode="External"/><Relationship Id="rId249" Type="http://schemas.openxmlformats.org/officeDocument/2006/relationships/hyperlink" Target="mailto:info@centredomremy.com" TargetMode="External"/><Relationship Id="rId13" Type="http://schemas.openxmlformats.org/officeDocument/2006/relationships/hyperlink" Target="mailto:centredeviebell@gmail.com" TargetMode="External"/><Relationship Id="rId109" Type="http://schemas.openxmlformats.org/officeDocument/2006/relationships/hyperlink" Target="http://www.lagitee.ca/femmes-466-accueil.php" TargetMode="External"/><Relationship Id="rId260" Type="http://schemas.openxmlformats.org/officeDocument/2006/relationships/hyperlink" Target="mailto:direction@comptoirlegrenier.com" TargetMode="External"/><Relationship Id="rId316" Type="http://schemas.openxmlformats.org/officeDocument/2006/relationships/hyperlink" Target="mailto:lessentiel@sogetel.net" TargetMode="External"/><Relationship Id="rId55" Type="http://schemas.openxmlformats.org/officeDocument/2006/relationships/hyperlink" Target="https://aeclafontaine.ca/" TargetMode="External"/><Relationship Id="rId97" Type="http://schemas.openxmlformats.org/officeDocument/2006/relationships/hyperlink" Target="https://www.frigospleins.com/" TargetMode="External"/><Relationship Id="rId120" Type="http://schemas.openxmlformats.org/officeDocument/2006/relationships/hyperlink" Target="http://www.maisondutournant.org/" TargetMode="External"/><Relationship Id="rId358" Type="http://schemas.openxmlformats.org/officeDocument/2006/relationships/hyperlink" Target="mailto:direction@santementaleca.com" TargetMode="External"/><Relationship Id="rId162" Type="http://schemas.openxmlformats.org/officeDocument/2006/relationships/hyperlink" Target="http://maisonfamille.net/" TargetMode="External"/><Relationship Id="rId218" Type="http://schemas.openxmlformats.org/officeDocument/2006/relationships/hyperlink" Target="mailto:beauce@equijustice.ca" TargetMode="External"/><Relationship Id="rId271" Type="http://schemas.openxmlformats.org/officeDocument/2006/relationships/hyperlink" Target="mailto:eclairci@globetrotter.net" TargetMode="External"/><Relationship Id="rId24" Type="http://schemas.openxmlformats.org/officeDocument/2006/relationships/hyperlink" Target="mailto:lesamiesdepanet@outlook.com" TargetMode="External"/><Relationship Id="rId66" Type="http://schemas.openxmlformats.org/officeDocument/2006/relationships/hyperlink" Target="http://www.capjlevis.com/" TargetMode="External"/><Relationship Id="rId131" Type="http://schemas.openxmlformats.org/officeDocument/2006/relationships/hyperlink" Target="https://www.arcencielrpph.com/" TargetMode="External"/><Relationship Id="rId327" Type="http://schemas.openxmlformats.org/officeDocument/2006/relationships/hyperlink" Target="mailto:comptabilite@saint-henri.ca" TargetMode="External"/><Relationship Id="rId173" Type="http://schemas.openxmlformats.org/officeDocument/2006/relationships/hyperlink" Target="http://www.211quebecregions.ca/record/QBC1177" TargetMode="External"/><Relationship Id="rId229" Type="http://schemas.openxmlformats.org/officeDocument/2006/relationships/hyperlink" Target="mailto:administration@aphlevis.ca" TargetMode="External"/><Relationship Id="rId240" Type="http://schemas.openxmlformats.org/officeDocument/2006/relationships/hyperlink" Target="mailto:casa@centrecasa.qc.ca" TargetMode="External"/><Relationship Id="rId35" Type="http://schemas.openxmlformats.org/officeDocument/2006/relationships/hyperlink" Target="mailto:direction@entraidest-romuald.org" TargetMode="External"/><Relationship Id="rId77" Type="http://schemas.openxmlformats.org/officeDocument/2006/relationships/hyperlink" Target="http://www.centredequitherapielaremontee.com/" TargetMode="External"/><Relationship Id="rId100" Type="http://schemas.openxmlformats.org/officeDocument/2006/relationships/hyperlink" Target="http://www.groupejonathan.ca/" TargetMode="External"/><Relationship Id="rId282" Type="http://schemas.openxmlformats.org/officeDocument/2006/relationships/hyperlink" Target="mailto:direction@mdjaigle.com" TargetMode="External"/><Relationship Id="rId338" Type="http://schemas.openxmlformats.org/officeDocument/2006/relationships/hyperlink" Target="mailto:administration@maisonlodyssee.com" TargetMode="External"/><Relationship Id="rId8" Type="http://schemas.openxmlformats.org/officeDocument/2006/relationships/hyperlink" Target="mailto:direction@centrealteragir.com" TargetMode="External"/><Relationship Id="rId142" Type="http://schemas.openxmlformats.org/officeDocument/2006/relationships/hyperlink" Target="https://filon.ca/" TargetMode="External"/><Relationship Id="rId184" Type="http://schemas.openxmlformats.org/officeDocument/2006/relationships/hyperlink" Target="http://www.parentaime.com/" TargetMode="External"/><Relationship Id="rId251" Type="http://schemas.openxmlformats.org/officeDocument/2006/relationships/hyperlink" Target="mailto:dg@cfrv.ca" TargetMode="External"/><Relationship Id="rId46" Type="http://schemas.openxmlformats.org/officeDocument/2006/relationships/hyperlink" Target="https://boussolejuridique.ca/ressource/aide-aux-jeunes-contrevenants-de-beauce/" TargetMode="External"/><Relationship Id="rId293" Type="http://schemas.openxmlformats.org/officeDocument/2006/relationships/hyperlink" Target="mailto:ladroit@ladroit.org" TargetMode="External"/><Relationship Id="rId307" Type="http://schemas.openxmlformats.org/officeDocument/2006/relationships/hyperlink" Target="mailto:lehavre1994@outlook.com" TargetMode="External"/><Relationship Id="rId349" Type="http://schemas.openxmlformats.org/officeDocument/2006/relationships/hyperlink" Target="mailto:mdjsaintisidore@hotmail.com" TargetMode="External"/><Relationship Id="rId88" Type="http://schemas.openxmlformats.org/officeDocument/2006/relationships/hyperlink" Target="https://www.centraide-quebec.com/organisation/club-parentaide-beauce-centre-3/" TargetMode="External"/><Relationship Id="rId111" Type="http://schemas.openxmlformats.org/officeDocument/2006/relationships/hyperlink" Target="http://www.maisondesaineslevis.ca/" TargetMode="External"/><Relationship Id="rId153" Type="http://schemas.openxmlformats.org/officeDocument/2006/relationships/hyperlink" Target="http://www.211quebecregions.ca/record/QBC1801" TargetMode="External"/><Relationship Id="rId195" Type="http://schemas.openxmlformats.org/officeDocument/2006/relationships/hyperlink" Target="https://www.rehabilitationdebeauce.com/" TargetMode="External"/><Relationship Id="rId209" Type="http://schemas.openxmlformats.org/officeDocument/2006/relationships/hyperlink" Target="http://www.srieq.ca/" TargetMode="External"/><Relationship Id="rId360" Type="http://schemas.openxmlformats.org/officeDocument/2006/relationships/hyperlink" Target="mailto:elarocque@lasric.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2:N189"/>
  <sheetViews>
    <sheetView tabSelected="1" zoomScale="85" zoomScaleNormal="85" zoomScalePageLayoutView="55" workbookViewId="0">
      <pane xSplit="1" ySplit="9" topLeftCell="B178" activePane="bottomRight" state="frozen"/>
      <selection pane="topRight" activeCell="B1" sqref="B1"/>
      <selection pane="bottomLeft" activeCell="A10" sqref="A10"/>
      <selection pane="bottomRight" activeCell="A2" sqref="A2"/>
    </sheetView>
  </sheetViews>
  <sheetFormatPr baseColWidth="10" defaultRowHeight="13.2" x14ac:dyDescent="0.25"/>
  <cols>
    <col min="1" max="1" width="98.5546875" style="61" bestFit="1" customWidth="1"/>
    <col min="2" max="2" width="30.6640625" style="66" bestFit="1" customWidth="1"/>
    <col min="3" max="3" width="32.88671875" style="61" customWidth="1"/>
    <col min="4" max="4" width="19.6640625" style="61" bestFit="1" customWidth="1"/>
    <col min="5" max="5" width="48.6640625" style="61" customWidth="1"/>
    <col min="6" max="6" width="20.77734375" style="61" bestFit="1" customWidth="1"/>
    <col min="7" max="7" width="20.33203125" style="61" bestFit="1" customWidth="1"/>
    <col min="8" max="8" width="17.44140625" style="61" bestFit="1" customWidth="1"/>
    <col min="9" max="9" width="19.21875" style="61" customWidth="1"/>
    <col min="10" max="10" width="26.33203125" style="61" bestFit="1" customWidth="1"/>
    <col min="11" max="11" width="17.44140625" style="61" bestFit="1" customWidth="1"/>
    <col min="12" max="12" width="16.5546875" style="61" bestFit="1" customWidth="1"/>
    <col min="13" max="13" width="18.44140625" style="61" bestFit="1" customWidth="1"/>
    <col min="14" max="14" width="15.88671875" style="61" bestFit="1" customWidth="1"/>
    <col min="15" max="16384" width="11.5546875" style="61"/>
  </cols>
  <sheetData>
    <row r="2" spans="1:14" ht="17.399999999999999" x14ac:dyDescent="0.3">
      <c r="B2" s="62"/>
      <c r="C2" s="63"/>
      <c r="D2" s="62"/>
      <c r="E2" s="62" t="s">
        <v>223</v>
      </c>
      <c r="F2" s="64"/>
    </row>
    <row r="3" spans="1:14" ht="17.399999999999999" x14ac:dyDescent="0.3">
      <c r="B3" s="65"/>
      <c r="C3" s="64"/>
      <c r="D3" s="65"/>
      <c r="E3" s="65" t="s">
        <v>222</v>
      </c>
      <c r="F3" s="64"/>
    </row>
    <row r="4" spans="1:14" x14ac:dyDescent="0.25">
      <c r="E4" s="67" t="s">
        <v>221</v>
      </c>
    </row>
    <row r="5" spans="1:14" x14ac:dyDescent="0.25">
      <c r="E5" s="67"/>
    </row>
    <row r="6" spans="1:14" ht="24.6" customHeight="1" x14ac:dyDescent="0.25">
      <c r="E6" s="67"/>
    </row>
    <row r="7" spans="1:14" x14ac:dyDescent="0.25">
      <c r="A7" s="61" t="s">
        <v>259</v>
      </c>
    </row>
    <row r="8" spans="1:14" s="68" customFormat="1" ht="16.8" customHeight="1" x14ac:dyDescent="0.25">
      <c r="A8" s="56"/>
      <c r="B8" s="56" t="s">
        <v>220</v>
      </c>
      <c r="C8" s="56"/>
      <c r="D8" s="56"/>
      <c r="E8" s="56" t="s">
        <v>219</v>
      </c>
      <c r="F8" s="56" t="s">
        <v>218</v>
      </c>
      <c r="G8" s="56" t="s">
        <v>217</v>
      </c>
      <c r="H8" s="56" t="s">
        <v>216</v>
      </c>
      <c r="I8" s="56"/>
      <c r="J8" s="56"/>
      <c r="K8" s="56"/>
      <c r="L8" s="56" t="s">
        <v>215</v>
      </c>
      <c r="M8" s="56"/>
      <c r="N8" s="56"/>
    </row>
    <row r="9" spans="1:14" s="68" customFormat="1" ht="124.2" x14ac:dyDescent="0.25">
      <c r="A9" s="70" t="s">
        <v>214</v>
      </c>
      <c r="B9" s="70" t="s">
        <v>213</v>
      </c>
      <c r="C9" s="57" t="s">
        <v>862</v>
      </c>
      <c r="D9" s="70" t="s">
        <v>212</v>
      </c>
      <c r="E9" s="70" t="s">
        <v>211</v>
      </c>
      <c r="F9" s="70" t="s">
        <v>262</v>
      </c>
      <c r="G9" s="70" t="s">
        <v>263</v>
      </c>
      <c r="H9" s="70" t="s">
        <v>264</v>
      </c>
      <c r="I9" s="70" t="s">
        <v>265</v>
      </c>
      <c r="J9" s="70" t="s">
        <v>266</v>
      </c>
      <c r="K9" s="70" t="s">
        <v>267</v>
      </c>
      <c r="L9" s="70" t="s">
        <v>268</v>
      </c>
      <c r="M9" s="70" t="s">
        <v>269</v>
      </c>
      <c r="N9" s="70" t="s">
        <v>270</v>
      </c>
    </row>
    <row r="10" spans="1:14" x14ac:dyDescent="0.25">
      <c r="A10" s="71" t="s">
        <v>210</v>
      </c>
      <c r="B10" s="72" t="s">
        <v>8</v>
      </c>
      <c r="C10" s="73" t="s">
        <v>847</v>
      </c>
      <c r="D10" s="72" t="s">
        <v>29</v>
      </c>
      <c r="E10" s="74" t="s">
        <v>44</v>
      </c>
      <c r="F10" s="75">
        <v>247220</v>
      </c>
      <c r="G10" s="75">
        <v>63000</v>
      </c>
      <c r="H10" s="75">
        <v>175891</v>
      </c>
      <c r="I10" s="75">
        <v>0</v>
      </c>
      <c r="J10" s="75">
        <v>27381</v>
      </c>
      <c r="K10" s="75">
        <v>203272</v>
      </c>
      <c r="L10" s="75">
        <v>19828</v>
      </c>
      <c r="M10" s="75">
        <v>0</v>
      </c>
      <c r="N10" s="75">
        <f>'PSOC 22-23'!$K10+'PSOC 22-23'!$L10+M10</f>
        <v>223100</v>
      </c>
    </row>
    <row r="11" spans="1:14" x14ac:dyDescent="0.25">
      <c r="A11" s="71" t="s">
        <v>209</v>
      </c>
      <c r="B11" s="72" t="s">
        <v>8</v>
      </c>
      <c r="C11" s="73" t="s">
        <v>847</v>
      </c>
      <c r="D11" s="72" t="s">
        <v>11</v>
      </c>
      <c r="E11" s="74" t="s">
        <v>56</v>
      </c>
      <c r="F11" s="75">
        <v>262358</v>
      </c>
      <c r="G11" s="75">
        <v>73534</v>
      </c>
      <c r="H11" s="75">
        <v>186692</v>
      </c>
      <c r="I11" s="75">
        <v>0</v>
      </c>
      <c r="J11" s="75">
        <v>29027</v>
      </c>
      <c r="K11" s="75">
        <v>215719</v>
      </c>
      <c r="L11" s="75">
        <v>0</v>
      </c>
      <c r="M11" s="75">
        <v>0</v>
      </c>
      <c r="N11" s="75">
        <f>'PSOC 22-23'!$K11+'PSOC 22-23'!$L11+M11</f>
        <v>215719</v>
      </c>
    </row>
    <row r="12" spans="1:14" x14ac:dyDescent="0.25">
      <c r="A12" s="71" t="s">
        <v>208</v>
      </c>
      <c r="B12" s="72" t="s">
        <v>8</v>
      </c>
      <c r="C12" s="73" t="s">
        <v>848</v>
      </c>
      <c r="D12" s="72" t="s">
        <v>11</v>
      </c>
      <c r="E12" s="74" t="s">
        <v>56</v>
      </c>
      <c r="F12" s="75">
        <v>269927</v>
      </c>
      <c r="G12" s="75">
        <v>87742.84</v>
      </c>
      <c r="H12" s="75">
        <v>217545</v>
      </c>
      <c r="I12" s="75">
        <v>0</v>
      </c>
      <c r="J12" s="75">
        <v>0</v>
      </c>
      <c r="K12" s="75">
        <v>217545</v>
      </c>
      <c r="L12" s="75">
        <v>0</v>
      </c>
      <c r="M12" s="75">
        <v>0</v>
      </c>
      <c r="N12" s="75">
        <f>'PSOC 22-23'!$K12+'PSOC 22-23'!$L12+M12</f>
        <v>217545</v>
      </c>
    </row>
    <row r="13" spans="1:14" x14ac:dyDescent="0.25">
      <c r="A13" s="71" t="s">
        <v>207</v>
      </c>
      <c r="B13" s="72" t="s">
        <v>12</v>
      </c>
      <c r="C13" s="73" t="s">
        <v>849</v>
      </c>
      <c r="D13" s="72" t="s">
        <v>11</v>
      </c>
      <c r="E13" s="74" t="s">
        <v>44</v>
      </c>
      <c r="F13" s="75">
        <v>41962</v>
      </c>
      <c r="G13" s="75">
        <v>240280</v>
      </c>
      <c r="H13" s="75">
        <v>0</v>
      </c>
      <c r="I13" s="75">
        <v>0</v>
      </c>
      <c r="J13" s="75">
        <v>8392</v>
      </c>
      <c r="K13" s="75">
        <v>8392</v>
      </c>
      <c r="L13" s="75">
        <v>0</v>
      </c>
      <c r="M13" s="75">
        <v>0</v>
      </c>
      <c r="N13" s="75">
        <f>'PSOC 22-23'!$K13+'PSOC 22-23'!$L13+M13</f>
        <v>8392</v>
      </c>
    </row>
    <row r="14" spans="1:14" x14ac:dyDescent="0.25">
      <c r="A14" s="71" t="s">
        <v>206</v>
      </c>
      <c r="B14" s="72" t="s">
        <v>17</v>
      </c>
      <c r="C14" s="73" t="s">
        <v>850</v>
      </c>
      <c r="D14" s="72" t="s">
        <v>17</v>
      </c>
      <c r="E14" s="74" t="s">
        <v>31</v>
      </c>
      <c r="F14" s="75">
        <v>0</v>
      </c>
      <c r="G14" s="75">
        <v>0</v>
      </c>
      <c r="H14" s="75">
        <v>0</v>
      </c>
      <c r="I14" s="75">
        <v>0</v>
      </c>
      <c r="J14" s="75">
        <v>0</v>
      </c>
      <c r="K14" s="75">
        <v>0</v>
      </c>
      <c r="L14" s="75">
        <v>68742</v>
      </c>
      <c r="M14" s="75">
        <v>0</v>
      </c>
      <c r="N14" s="75">
        <f>'PSOC 22-23'!$K14+'PSOC 22-23'!$L14+M14</f>
        <v>68742</v>
      </c>
    </row>
    <row r="15" spans="1:14" x14ac:dyDescent="0.25">
      <c r="A15" s="71" t="s">
        <v>205</v>
      </c>
      <c r="B15" s="72" t="s">
        <v>8</v>
      </c>
      <c r="C15" s="73" t="s">
        <v>849</v>
      </c>
      <c r="D15" s="72" t="s">
        <v>29</v>
      </c>
      <c r="E15" s="74" t="s">
        <v>34</v>
      </c>
      <c r="F15" s="75">
        <v>247220</v>
      </c>
      <c r="G15" s="75">
        <v>173334</v>
      </c>
      <c r="H15" s="75">
        <v>176218</v>
      </c>
      <c r="I15" s="75">
        <v>0</v>
      </c>
      <c r="J15" s="75">
        <v>27054</v>
      </c>
      <c r="K15" s="75">
        <v>203272</v>
      </c>
      <c r="L15" s="75">
        <v>28000</v>
      </c>
      <c r="M15" s="75">
        <v>0</v>
      </c>
      <c r="N15" s="75">
        <f>'PSOC 22-23'!$K15+'PSOC 22-23'!$L15+M15</f>
        <v>231272</v>
      </c>
    </row>
    <row r="16" spans="1:14" x14ac:dyDescent="0.25">
      <c r="A16" s="71" t="s">
        <v>204</v>
      </c>
      <c r="B16" s="72" t="s">
        <v>8</v>
      </c>
      <c r="C16" s="73" t="s">
        <v>849</v>
      </c>
      <c r="D16" s="72" t="s">
        <v>7</v>
      </c>
      <c r="E16" s="74" t="s">
        <v>6</v>
      </c>
      <c r="F16" s="75">
        <v>239654</v>
      </c>
      <c r="G16" s="75">
        <v>324957.64</v>
      </c>
      <c r="H16" s="75">
        <v>170983</v>
      </c>
      <c r="I16" s="75">
        <v>0</v>
      </c>
      <c r="J16" s="75">
        <v>26068</v>
      </c>
      <c r="K16" s="75">
        <v>197051</v>
      </c>
      <c r="L16" s="75">
        <v>16576</v>
      </c>
      <c r="M16" s="75">
        <v>0</v>
      </c>
      <c r="N16" s="75">
        <f>'PSOC 22-23'!$K16+'PSOC 22-23'!$L16+M16</f>
        <v>213627</v>
      </c>
    </row>
    <row r="17" spans="1:14" x14ac:dyDescent="0.25">
      <c r="A17" s="71" t="s">
        <v>846</v>
      </c>
      <c r="B17" s="72" t="s">
        <v>12</v>
      </c>
      <c r="C17" s="73" t="s">
        <v>851</v>
      </c>
      <c r="D17" s="72" t="s">
        <v>11</v>
      </c>
      <c r="E17" s="74" t="s">
        <v>34</v>
      </c>
      <c r="F17" s="75">
        <v>43381</v>
      </c>
      <c r="G17" s="75">
        <v>175965</v>
      </c>
      <c r="H17" s="75">
        <v>35163</v>
      </c>
      <c r="I17" s="75">
        <v>0</v>
      </c>
      <c r="J17" s="75">
        <v>5000</v>
      </c>
      <c r="K17" s="75">
        <v>40163</v>
      </c>
      <c r="L17" s="75">
        <v>0</v>
      </c>
      <c r="M17" s="75">
        <v>0</v>
      </c>
      <c r="N17" s="75">
        <f>'PSOC 22-23'!$K17+'PSOC 22-23'!$L17+M17</f>
        <v>40163</v>
      </c>
    </row>
    <row r="18" spans="1:14" x14ac:dyDescent="0.25">
      <c r="A18" s="71" t="s">
        <v>203</v>
      </c>
      <c r="B18" s="72" t="s">
        <v>12</v>
      </c>
      <c r="C18" s="73" t="s">
        <v>851</v>
      </c>
      <c r="D18" s="72" t="s">
        <v>29</v>
      </c>
      <c r="E18" s="74" t="s">
        <v>19</v>
      </c>
      <c r="F18" s="75">
        <v>160370</v>
      </c>
      <c r="G18" s="75">
        <v>40000</v>
      </c>
      <c r="H18" s="75">
        <v>239581</v>
      </c>
      <c r="I18" s="75">
        <v>0</v>
      </c>
      <c r="J18" s="75">
        <v>5000</v>
      </c>
      <c r="K18" s="75">
        <v>244581</v>
      </c>
      <c r="L18" s="75">
        <v>69661</v>
      </c>
      <c r="M18" s="75">
        <v>0</v>
      </c>
      <c r="N18" s="75">
        <f>'PSOC 22-23'!$K18+'PSOC 22-23'!$L18+M18</f>
        <v>314242</v>
      </c>
    </row>
    <row r="19" spans="1:14" x14ac:dyDescent="0.25">
      <c r="A19" s="71" t="s">
        <v>202</v>
      </c>
      <c r="B19" s="72" t="s">
        <v>12</v>
      </c>
      <c r="C19" s="73" t="s">
        <v>852</v>
      </c>
      <c r="D19" s="72" t="s">
        <v>1</v>
      </c>
      <c r="E19" s="74" t="s">
        <v>44</v>
      </c>
      <c r="F19" s="75">
        <v>225238</v>
      </c>
      <c r="G19" s="75">
        <v>10000</v>
      </c>
      <c r="H19" s="75">
        <v>161007</v>
      </c>
      <c r="I19" s="75">
        <v>0</v>
      </c>
      <c r="J19" s="75">
        <v>10000</v>
      </c>
      <c r="K19" s="75">
        <v>171007</v>
      </c>
      <c r="L19" s="75">
        <v>0</v>
      </c>
      <c r="M19" s="75">
        <v>0</v>
      </c>
      <c r="N19" s="75">
        <f>'PSOC 22-23'!$K19+'PSOC 22-23'!$L19+M19</f>
        <v>171007</v>
      </c>
    </row>
    <row r="20" spans="1:14" x14ac:dyDescent="0.25">
      <c r="A20" s="71" t="s">
        <v>201</v>
      </c>
      <c r="B20" s="72" t="s">
        <v>12</v>
      </c>
      <c r="C20" s="73" t="s">
        <v>853</v>
      </c>
      <c r="D20" s="72" t="s">
        <v>29</v>
      </c>
      <c r="E20" s="74" t="s">
        <v>19</v>
      </c>
      <c r="F20" s="75">
        <v>160370</v>
      </c>
      <c r="G20" s="75">
        <v>0</v>
      </c>
      <c r="H20" s="75">
        <v>269723</v>
      </c>
      <c r="I20" s="75">
        <v>0</v>
      </c>
      <c r="J20" s="75">
        <v>0</v>
      </c>
      <c r="K20" s="75">
        <v>269723</v>
      </c>
      <c r="L20" s="75">
        <v>58406</v>
      </c>
      <c r="M20" s="75">
        <v>0</v>
      </c>
      <c r="N20" s="75">
        <f>'PSOC 22-23'!$K20+'PSOC 22-23'!$L20+M20</f>
        <v>328129</v>
      </c>
    </row>
    <row r="21" spans="1:14" x14ac:dyDescent="0.25">
      <c r="A21" s="71" t="s">
        <v>200</v>
      </c>
      <c r="B21" s="72" t="s">
        <v>8</v>
      </c>
      <c r="C21" s="73" t="s">
        <v>854</v>
      </c>
      <c r="D21" s="72" t="s">
        <v>7</v>
      </c>
      <c r="E21" s="74" t="s">
        <v>47</v>
      </c>
      <c r="F21" s="75">
        <v>239654</v>
      </c>
      <c r="G21" s="75">
        <v>345000</v>
      </c>
      <c r="H21" s="75">
        <v>170983</v>
      </c>
      <c r="I21" s="75">
        <v>0</v>
      </c>
      <c r="J21" s="75">
        <v>26068</v>
      </c>
      <c r="K21" s="75">
        <v>197051</v>
      </c>
      <c r="L21" s="75">
        <v>40839</v>
      </c>
      <c r="M21" s="75">
        <v>0</v>
      </c>
      <c r="N21" s="75">
        <f>'PSOC 22-23'!$K21+'PSOC 22-23'!$L21+M21</f>
        <v>237890</v>
      </c>
    </row>
    <row r="22" spans="1:14" x14ac:dyDescent="0.25">
      <c r="A22" s="71" t="s">
        <v>199</v>
      </c>
      <c r="B22" s="72" t="s">
        <v>8</v>
      </c>
      <c r="C22" s="73" t="s">
        <v>852</v>
      </c>
      <c r="D22" s="72" t="s">
        <v>29</v>
      </c>
      <c r="E22" s="74" t="s">
        <v>47</v>
      </c>
      <c r="F22" s="75">
        <v>247220</v>
      </c>
      <c r="G22" s="75">
        <v>127137</v>
      </c>
      <c r="H22" s="75">
        <v>177876</v>
      </c>
      <c r="I22" s="75">
        <v>0</v>
      </c>
      <c r="J22" s="75">
        <v>25396</v>
      </c>
      <c r="K22" s="75">
        <v>203272</v>
      </c>
      <c r="L22" s="75">
        <v>84337</v>
      </c>
      <c r="M22" s="75">
        <v>0</v>
      </c>
      <c r="N22" s="75">
        <f>'PSOC 22-23'!$K22+'PSOC 22-23'!$L22+M22</f>
        <v>287609</v>
      </c>
    </row>
    <row r="23" spans="1:14" x14ac:dyDescent="0.25">
      <c r="A23" s="71" t="s">
        <v>198</v>
      </c>
      <c r="B23" s="72" t="s">
        <v>8</v>
      </c>
      <c r="C23" s="73" t="s">
        <v>851</v>
      </c>
      <c r="D23" s="72" t="s">
        <v>11</v>
      </c>
      <c r="E23" s="74" t="s">
        <v>16</v>
      </c>
      <c r="F23" s="75">
        <v>254789</v>
      </c>
      <c r="G23" s="75">
        <v>90000</v>
      </c>
      <c r="H23" s="75">
        <v>185163</v>
      </c>
      <c r="I23" s="75">
        <v>0</v>
      </c>
      <c r="J23" s="75">
        <v>24333</v>
      </c>
      <c r="K23" s="75">
        <v>209496</v>
      </c>
      <c r="L23" s="75">
        <v>56390</v>
      </c>
      <c r="M23" s="75">
        <v>0</v>
      </c>
      <c r="N23" s="75">
        <f>'PSOC 22-23'!$K23+'PSOC 22-23'!$L23+M23</f>
        <v>265886</v>
      </c>
    </row>
    <row r="24" spans="1:14" x14ac:dyDescent="0.25">
      <c r="A24" s="71" t="s">
        <v>197</v>
      </c>
      <c r="B24" s="72" t="s">
        <v>14</v>
      </c>
      <c r="C24" s="73" t="s">
        <v>849</v>
      </c>
      <c r="D24" s="72" t="s">
        <v>11</v>
      </c>
      <c r="E24" s="74" t="s">
        <v>47</v>
      </c>
      <c r="F24" s="75">
        <v>367138</v>
      </c>
      <c r="G24" s="75">
        <v>247000</v>
      </c>
      <c r="H24" s="75">
        <v>268526</v>
      </c>
      <c r="I24" s="75">
        <v>0</v>
      </c>
      <c r="J24" s="75">
        <v>33347</v>
      </c>
      <c r="K24" s="75">
        <v>301873</v>
      </c>
      <c r="L24" s="75">
        <v>233869</v>
      </c>
      <c r="M24" s="75">
        <v>0</v>
      </c>
      <c r="N24" s="75">
        <f>'PSOC 22-23'!$K24+'PSOC 22-23'!$L24+M24</f>
        <v>535742</v>
      </c>
    </row>
    <row r="25" spans="1:14" x14ac:dyDescent="0.25">
      <c r="A25" s="71" t="s">
        <v>196</v>
      </c>
      <c r="B25" s="72" t="s">
        <v>8</v>
      </c>
      <c r="C25" s="73" t="s">
        <v>855</v>
      </c>
      <c r="D25" s="72" t="s">
        <v>29</v>
      </c>
      <c r="E25" s="74" t="s">
        <v>47</v>
      </c>
      <c r="F25" s="75">
        <v>247220</v>
      </c>
      <c r="G25" s="75">
        <v>12000</v>
      </c>
      <c r="H25" s="75">
        <v>176218</v>
      </c>
      <c r="I25" s="75">
        <v>0</v>
      </c>
      <c r="J25" s="75">
        <v>0</v>
      </c>
      <c r="K25" s="75">
        <v>176218</v>
      </c>
      <c r="L25" s="75">
        <v>65642</v>
      </c>
      <c r="M25" s="75">
        <v>0</v>
      </c>
      <c r="N25" s="75">
        <f>'PSOC 22-23'!$K25+'PSOC 22-23'!$L25+M25</f>
        <v>241860</v>
      </c>
    </row>
    <row r="26" spans="1:14" x14ac:dyDescent="0.25">
      <c r="A26" s="71" t="s">
        <v>195</v>
      </c>
      <c r="B26" s="72" t="s">
        <v>8</v>
      </c>
      <c r="C26" s="73" t="s">
        <v>854</v>
      </c>
      <c r="D26" s="72" t="s">
        <v>7</v>
      </c>
      <c r="E26" s="74" t="s">
        <v>47</v>
      </c>
      <c r="F26" s="75">
        <v>239654</v>
      </c>
      <c r="G26" s="75">
        <v>345000</v>
      </c>
      <c r="H26" s="75">
        <v>170983</v>
      </c>
      <c r="I26" s="75">
        <v>0</v>
      </c>
      <c r="J26" s="75">
        <v>26068</v>
      </c>
      <c r="K26" s="75">
        <v>197051</v>
      </c>
      <c r="L26" s="75">
        <v>23353</v>
      </c>
      <c r="M26" s="75">
        <v>0</v>
      </c>
      <c r="N26" s="75">
        <f>'PSOC 22-23'!$K26+'PSOC 22-23'!$L26+M26</f>
        <v>220404</v>
      </c>
    </row>
    <row r="27" spans="1:14" x14ac:dyDescent="0.25">
      <c r="A27" s="71" t="s">
        <v>194</v>
      </c>
      <c r="B27" s="72" t="s">
        <v>8</v>
      </c>
      <c r="C27" s="73" t="s">
        <v>851</v>
      </c>
      <c r="D27" s="72" t="s">
        <v>29</v>
      </c>
      <c r="E27" s="74" t="s">
        <v>108</v>
      </c>
      <c r="F27" s="75">
        <v>247220</v>
      </c>
      <c r="G27" s="75">
        <v>32903</v>
      </c>
      <c r="H27" s="75">
        <v>176218</v>
      </c>
      <c r="I27" s="75">
        <v>0</v>
      </c>
      <c r="J27" s="75">
        <v>27054</v>
      </c>
      <c r="K27" s="75">
        <v>203272</v>
      </c>
      <c r="L27" s="75">
        <v>116350</v>
      </c>
      <c r="M27" s="75">
        <v>0</v>
      </c>
      <c r="N27" s="75">
        <f>'PSOC 22-23'!$K27+'PSOC 22-23'!$L27+M27</f>
        <v>319622</v>
      </c>
    </row>
    <row r="28" spans="1:14" x14ac:dyDescent="0.25">
      <c r="A28" s="71" t="s">
        <v>193</v>
      </c>
      <c r="B28" s="72" t="s">
        <v>8</v>
      </c>
      <c r="C28" s="73" t="s">
        <v>853</v>
      </c>
      <c r="D28" s="72" t="s">
        <v>29</v>
      </c>
      <c r="E28" s="74" t="s">
        <v>108</v>
      </c>
      <c r="F28" s="75">
        <v>247220</v>
      </c>
      <c r="G28" s="75">
        <v>234629</v>
      </c>
      <c r="H28" s="75">
        <v>176218</v>
      </c>
      <c r="I28" s="75">
        <v>0</v>
      </c>
      <c r="J28" s="75">
        <v>27054</v>
      </c>
      <c r="K28" s="75">
        <v>203272</v>
      </c>
      <c r="L28" s="75">
        <v>190189</v>
      </c>
      <c r="M28" s="75">
        <v>0</v>
      </c>
      <c r="N28" s="75">
        <f>'PSOC 22-23'!$K28+'PSOC 22-23'!$L28+M28</f>
        <v>393461</v>
      </c>
    </row>
    <row r="29" spans="1:14" x14ac:dyDescent="0.25">
      <c r="A29" s="71" t="s">
        <v>192</v>
      </c>
      <c r="B29" s="72" t="s">
        <v>8</v>
      </c>
      <c r="C29" s="73" t="s">
        <v>849</v>
      </c>
      <c r="D29" s="72" t="s">
        <v>11</v>
      </c>
      <c r="E29" s="74" t="s">
        <v>47</v>
      </c>
      <c r="F29" s="75">
        <v>254789</v>
      </c>
      <c r="G29" s="75">
        <v>46000</v>
      </c>
      <c r="H29" s="75">
        <v>181455</v>
      </c>
      <c r="I29" s="75">
        <v>0</v>
      </c>
      <c r="J29" s="75">
        <v>28041</v>
      </c>
      <c r="K29" s="75">
        <v>209496</v>
      </c>
      <c r="L29" s="75">
        <v>37747</v>
      </c>
      <c r="M29" s="75">
        <v>0</v>
      </c>
      <c r="N29" s="75">
        <f>'PSOC 22-23'!$K29+'PSOC 22-23'!$L29+M29</f>
        <v>247243</v>
      </c>
    </row>
    <row r="30" spans="1:14" x14ac:dyDescent="0.25">
      <c r="A30" s="71" t="s">
        <v>191</v>
      </c>
      <c r="B30" s="72" t="s">
        <v>14</v>
      </c>
      <c r="C30" s="73" t="s">
        <v>851</v>
      </c>
      <c r="D30" s="72" t="s">
        <v>11</v>
      </c>
      <c r="E30" s="74" t="s">
        <v>59</v>
      </c>
      <c r="F30" s="75">
        <v>398672</v>
      </c>
      <c r="G30" s="75">
        <v>151186</v>
      </c>
      <c r="H30" s="75">
        <v>283644</v>
      </c>
      <c r="I30" s="75">
        <v>0</v>
      </c>
      <c r="J30" s="75">
        <v>44157</v>
      </c>
      <c r="K30" s="75">
        <v>327801</v>
      </c>
      <c r="L30" s="75">
        <v>670543</v>
      </c>
      <c r="M30" s="75">
        <v>9142</v>
      </c>
      <c r="N30" s="75">
        <f>'PSOC 22-23'!$K30+'PSOC 22-23'!$L30+M30</f>
        <v>1007486</v>
      </c>
    </row>
    <row r="31" spans="1:14" x14ac:dyDescent="0.25">
      <c r="A31" s="71" t="s">
        <v>190</v>
      </c>
      <c r="B31" s="72" t="s">
        <v>14</v>
      </c>
      <c r="C31" s="73" t="s">
        <v>853</v>
      </c>
      <c r="D31" s="72" t="s">
        <v>29</v>
      </c>
      <c r="E31" s="74" t="s">
        <v>59</v>
      </c>
      <c r="F31" s="75">
        <v>335604</v>
      </c>
      <c r="G31" s="75">
        <v>50000</v>
      </c>
      <c r="H31" s="75">
        <v>180211</v>
      </c>
      <c r="I31" s="75">
        <v>0</v>
      </c>
      <c r="J31" s="75">
        <v>50000</v>
      </c>
      <c r="K31" s="75">
        <v>230211</v>
      </c>
      <c r="L31" s="75">
        <v>0</v>
      </c>
      <c r="M31" s="75">
        <v>33096</v>
      </c>
      <c r="N31" s="75">
        <f>'PSOC 22-23'!$K31+'PSOC 22-23'!$L31+M31</f>
        <v>263307</v>
      </c>
    </row>
    <row r="32" spans="1:14" x14ac:dyDescent="0.25">
      <c r="A32" s="71" t="s">
        <v>189</v>
      </c>
      <c r="B32" s="72" t="s">
        <v>8</v>
      </c>
      <c r="C32" s="73" t="s">
        <v>849</v>
      </c>
      <c r="D32" s="72" t="s">
        <v>29</v>
      </c>
      <c r="E32" s="74" t="s">
        <v>4</v>
      </c>
      <c r="F32" s="75">
        <v>247220</v>
      </c>
      <c r="G32" s="75">
        <v>220235</v>
      </c>
      <c r="H32" s="75">
        <v>221240</v>
      </c>
      <c r="I32" s="75">
        <v>31160</v>
      </c>
      <c r="J32" s="75">
        <v>0</v>
      </c>
      <c r="K32" s="75">
        <v>252400</v>
      </c>
      <c r="L32" s="75">
        <v>78339</v>
      </c>
      <c r="M32" s="75">
        <v>0</v>
      </c>
      <c r="N32" s="75">
        <f>'PSOC 22-23'!$K32+'PSOC 22-23'!$L32+M32</f>
        <v>330739</v>
      </c>
    </row>
    <row r="33" spans="1:14" x14ac:dyDescent="0.25">
      <c r="A33" s="71" t="s">
        <v>188</v>
      </c>
      <c r="B33" s="72" t="s">
        <v>8</v>
      </c>
      <c r="C33" s="73" t="s">
        <v>849</v>
      </c>
      <c r="D33" s="72" t="s">
        <v>169</v>
      </c>
      <c r="E33" s="74" t="s">
        <v>178</v>
      </c>
      <c r="F33" s="75">
        <v>285065</v>
      </c>
      <c r="G33" s="75">
        <v>11188</v>
      </c>
      <c r="H33" s="75">
        <v>494516</v>
      </c>
      <c r="I33" s="75">
        <v>0</v>
      </c>
      <c r="J33" s="75">
        <v>5000</v>
      </c>
      <c r="K33" s="75">
        <v>499516</v>
      </c>
      <c r="L33" s="75">
        <v>0</v>
      </c>
      <c r="M33" s="75">
        <v>0</v>
      </c>
      <c r="N33" s="75">
        <f>'PSOC 22-23'!$K33+'PSOC 22-23'!$L33+M33</f>
        <v>499516</v>
      </c>
    </row>
    <row r="34" spans="1:14" x14ac:dyDescent="0.25">
      <c r="A34" s="71" t="s">
        <v>187</v>
      </c>
      <c r="B34" s="72" t="s">
        <v>12</v>
      </c>
      <c r="C34" s="73" t="s">
        <v>855</v>
      </c>
      <c r="D34" s="72" t="s">
        <v>29</v>
      </c>
      <c r="E34" s="74" t="s">
        <v>19</v>
      </c>
      <c r="F34" s="75">
        <v>160370</v>
      </c>
      <c r="G34" s="75">
        <v>103568</v>
      </c>
      <c r="H34" s="75">
        <v>160570</v>
      </c>
      <c r="I34" s="75">
        <v>0</v>
      </c>
      <c r="J34" s="75">
        <v>5000</v>
      </c>
      <c r="K34" s="75">
        <v>165570</v>
      </c>
      <c r="L34" s="75">
        <v>17731</v>
      </c>
      <c r="M34" s="75">
        <v>0</v>
      </c>
      <c r="N34" s="75">
        <f>'PSOC 22-23'!$K34+'PSOC 22-23'!$L34+M34</f>
        <v>183301</v>
      </c>
    </row>
    <row r="35" spans="1:14" x14ac:dyDescent="0.25">
      <c r="A35" s="71" t="s">
        <v>186</v>
      </c>
      <c r="B35" s="72" t="s">
        <v>8</v>
      </c>
      <c r="C35" s="73" t="s">
        <v>849</v>
      </c>
      <c r="D35" s="72" t="s">
        <v>29</v>
      </c>
      <c r="E35" s="74" t="s">
        <v>34</v>
      </c>
      <c r="F35" s="75">
        <v>247220</v>
      </c>
      <c r="G35" s="75">
        <v>61648</v>
      </c>
      <c r="H35" s="75">
        <v>176218</v>
      </c>
      <c r="I35" s="75">
        <v>0</v>
      </c>
      <c r="J35" s="75">
        <v>27054</v>
      </c>
      <c r="K35" s="75">
        <v>203272</v>
      </c>
      <c r="L35" s="75">
        <v>0</v>
      </c>
      <c r="M35" s="75">
        <v>0</v>
      </c>
      <c r="N35" s="75">
        <f>'PSOC 22-23'!$K35+'PSOC 22-23'!$L35+M35</f>
        <v>203272</v>
      </c>
    </row>
    <row r="36" spans="1:14" x14ac:dyDescent="0.25">
      <c r="A36" s="71" t="s">
        <v>760</v>
      </c>
      <c r="B36" s="72" t="s">
        <v>8</v>
      </c>
      <c r="C36" s="73" t="s">
        <v>853</v>
      </c>
      <c r="D36" s="72" t="s">
        <v>29</v>
      </c>
      <c r="E36" s="74" t="s">
        <v>49</v>
      </c>
      <c r="F36" s="75">
        <v>247220</v>
      </c>
      <c r="G36" s="75">
        <v>40000</v>
      </c>
      <c r="H36" s="75">
        <v>347051</v>
      </c>
      <c r="I36" s="75">
        <v>113243</v>
      </c>
      <c r="J36" s="75">
        <v>0</v>
      </c>
      <c r="K36" s="75">
        <v>460294</v>
      </c>
      <c r="L36" s="75">
        <v>0</v>
      </c>
      <c r="M36" s="75">
        <v>0</v>
      </c>
      <c r="N36" s="75">
        <f>'PSOC 22-23'!$K36+'PSOC 22-23'!$L36+M36</f>
        <v>460294</v>
      </c>
    </row>
    <row r="37" spans="1:14" x14ac:dyDescent="0.25">
      <c r="A37" s="71" t="s">
        <v>185</v>
      </c>
      <c r="B37" s="72" t="s">
        <v>17</v>
      </c>
      <c r="C37" s="72"/>
      <c r="D37" s="72" t="s">
        <v>17</v>
      </c>
      <c r="E37" s="74" t="s">
        <v>36</v>
      </c>
      <c r="F37" s="75">
        <v>0</v>
      </c>
      <c r="G37" s="75">
        <v>0</v>
      </c>
      <c r="H37" s="75"/>
      <c r="I37" s="75">
        <v>0</v>
      </c>
      <c r="J37" s="75">
        <v>0</v>
      </c>
      <c r="K37" s="75">
        <v>0</v>
      </c>
      <c r="L37" s="75">
        <v>0</v>
      </c>
      <c r="M37" s="75">
        <v>7079</v>
      </c>
      <c r="N37" s="75">
        <f>'PSOC 22-23'!$K37+'PSOC 22-23'!$L37+M37</f>
        <v>7079</v>
      </c>
    </row>
    <row r="38" spans="1:14" x14ac:dyDescent="0.25">
      <c r="A38" s="71" t="s">
        <v>184</v>
      </c>
      <c r="B38" s="72" t="s">
        <v>12</v>
      </c>
      <c r="C38" s="73" t="s">
        <v>856</v>
      </c>
      <c r="D38" s="72" t="s">
        <v>7</v>
      </c>
      <c r="E38" s="74" t="s">
        <v>10</v>
      </c>
      <c r="F38" s="75">
        <v>153163</v>
      </c>
      <c r="G38" s="75">
        <v>30000</v>
      </c>
      <c r="H38" s="75">
        <v>109045</v>
      </c>
      <c r="I38" s="75">
        <v>0</v>
      </c>
      <c r="J38" s="75">
        <v>16892</v>
      </c>
      <c r="K38" s="75">
        <v>125937</v>
      </c>
      <c r="L38" s="75">
        <v>20108</v>
      </c>
      <c r="M38" s="75">
        <v>10030</v>
      </c>
      <c r="N38" s="75">
        <f>'PSOC 22-23'!$K38+'PSOC 22-23'!$L38+M38</f>
        <v>156075</v>
      </c>
    </row>
    <row r="39" spans="1:14" x14ac:dyDescent="0.25">
      <c r="A39" s="71" t="s">
        <v>183</v>
      </c>
      <c r="B39" s="72" t="s">
        <v>17</v>
      </c>
      <c r="C39" s="73" t="s">
        <v>856</v>
      </c>
      <c r="D39" s="72" t="s">
        <v>17</v>
      </c>
      <c r="E39" s="74" t="s">
        <v>31</v>
      </c>
      <c r="F39" s="75">
        <v>0</v>
      </c>
      <c r="G39" s="75">
        <v>0</v>
      </c>
      <c r="H39" s="75">
        <v>0</v>
      </c>
      <c r="I39" s="75">
        <v>0</v>
      </c>
      <c r="J39" s="75">
        <v>0</v>
      </c>
      <c r="K39" s="75">
        <v>0</v>
      </c>
      <c r="L39" s="75">
        <v>6500</v>
      </c>
      <c r="M39" s="75">
        <v>0</v>
      </c>
      <c r="N39" s="75">
        <f>'PSOC 22-23'!$K39+'PSOC 22-23'!$L39+M39</f>
        <v>6500</v>
      </c>
    </row>
    <row r="40" spans="1:14" x14ac:dyDescent="0.25">
      <c r="A40" s="71" t="s">
        <v>182</v>
      </c>
      <c r="B40" s="72" t="s">
        <v>12</v>
      </c>
      <c r="C40" s="73" t="s">
        <v>857</v>
      </c>
      <c r="D40" s="72" t="s">
        <v>11</v>
      </c>
      <c r="E40" s="74" t="s">
        <v>156</v>
      </c>
      <c r="F40" s="75">
        <v>174782</v>
      </c>
      <c r="G40" s="75">
        <v>15000</v>
      </c>
      <c r="H40" s="75">
        <v>176433</v>
      </c>
      <c r="I40" s="75">
        <v>0</v>
      </c>
      <c r="J40" s="75">
        <v>5000</v>
      </c>
      <c r="K40" s="75">
        <v>181433</v>
      </c>
      <c r="L40" s="75">
        <v>100392</v>
      </c>
      <c r="M40" s="75">
        <v>0</v>
      </c>
      <c r="N40" s="75">
        <f>'PSOC 22-23'!$K40+'PSOC 22-23'!$L40+M40</f>
        <v>281825</v>
      </c>
    </row>
    <row r="41" spans="1:14" x14ac:dyDescent="0.25">
      <c r="A41" s="71" t="s">
        <v>181</v>
      </c>
      <c r="B41" s="72" t="s">
        <v>12</v>
      </c>
      <c r="C41" s="73" t="s">
        <v>853</v>
      </c>
      <c r="D41" s="72" t="s">
        <v>29</v>
      </c>
      <c r="E41" s="74" t="s">
        <v>156</v>
      </c>
      <c r="F41" s="75">
        <v>160370</v>
      </c>
      <c r="G41" s="75">
        <v>77000</v>
      </c>
      <c r="H41" s="75">
        <v>116119</v>
      </c>
      <c r="I41" s="75">
        <v>0</v>
      </c>
      <c r="J41" s="75">
        <v>15743</v>
      </c>
      <c r="K41" s="75">
        <v>131862</v>
      </c>
      <c r="L41" s="75">
        <v>9986</v>
      </c>
      <c r="M41" s="75">
        <v>0</v>
      </c>
      <c r="N41" s="75">
        <f>'PSOC 22-23'!$K41+'PSOC 22-23'!$L41+M41</f>
        <v>141848</v>
      </c>
    </row>
    <row r="42" spans="1:14" x14ac:dyDescent="0.25">
      <c r="A42" s="71" t="s">
        <v>180</v>
      </c>
      <c r="B42" s="72" t="s">
        <v>12</v>
      </c>
      <c r="C42" s="73" t="s">
        <v>856</v>
      </c>
      <c r="D42" s="72" t="s">
        <v>11</v>
      </c>
      <c r="E42" s="74" t="s">
        <v>156</v>
      </c>
      <c r="F42" s="75">
        <v>181988</v>
      </c>
      <c r="G42" s="75">
        <v>76690</v>
      </c>
      <c r="H42" s="75">
        <v>347686</v>
      </c>
      <c r="I42" s="75">
        <v>0</v>
      </c>
      <c r="J42" s="75">
        <v>5000</v>
      </c>
      <c r="K42" s="75">
        <v>352686</v>
      </c>
      <c r="L42" s="75">
        <v>150635</v>
      </c>
      <c r="M42" s="75">
        <v>0</v>
      </c>
      <c r="N42" s="75">
        <f>'PSOC 22-23'!$K42+'PSOC 22-23'!$L42+M42</f>
        <v>503321</v>
      </c>
    </row>
    <row r="43" spans="1:14" x14ac:dyDescent="0.25">
      <c r="A43" s="71" t="s">
        <v>179</v>
      </c>
      <c r="B43" s="72" t="s">
        <v>8</v>
      </c>
      <c r="C43" s="73" t="s">
        <v>857</v>
      </c>
      <c r="D43" s="72" t="s">
        <v>169</v>
      </c>
      <c r="E43" s="74" t="s">
        <v>178</v>
      </c>
      <c r="F43" s="75">
        <v>307772</v>
      </c>
      <c r="G43" s="75">
        <v>0</v>
      </c>
      <c r="H43" s="75">
        <v>505969</v>
      </c>
      <c r="I43" s="75">
        <v>0</v>
      </c>
      <c r="J43" s="75">
        <v>0</v>
      </c>
      <c r="K43" s="75">
        <v>505969</v>
      </c>
      <c r="L43" s="75">
        <v>26712</v>
      </c>
      <c r="M43" s="75">
        <v>0</v>
      </c>
      <c r="N43" s="75">
        <f>'PSOC 22-23'!$K43+'PSOC 22-23'!$L43+M43</f>
        <v>532681</v>
      </c>
    </row>
    <row r="44" spans="1:14" x14ac:dyDescent="0.25">
      <c r="A44" s="71" t="s">
        <v>177</v>
      </c>
      <c r="B44" s="72" t="s">
        <v>12</v>
      </c>
      <c r="C44" s="73" t="s">
        <v>853</v>
      </c>
      <c r="D44" s="72" t="s">
        <v>29</v>
      </c>
      <c r="E44" s="74" t="s">
        <v>34</v>
      </c>
      <c r="F44" s="75">
        <v>160370</v>
      </c>
      <c r="G44" s="75">
        <v>43004</v>
      </c>
      <c r="H44" s="75">
        <v>116119</v>
      </c>
      <c r="I44" s="75">
        <v>0</v>
      </c>
      <c r="J44" s="75">
        <v>15743</v>
      </c>
      <c r="K44" s="75">
        <v>131862</v>
      </c>
      <c r="L44" s="75">
        <v>45974</v>
      </c>
      <c r="M44" s="75">
        <v>5720</v>
      </c>
      <c r="N44" s="75">
        <f>'PSOC 22-23'!$K44+'PSOC 22-23'!$L44+M44</f>
        <v>183556</v>
      </c>
    </row>
    <row r="45" spans="1:14" x14ac:dyDescent="0.25">
      <c r="A45" s="71" t="s">
        <v>176</v>
      </c>
      <c r="B45" s="72" t="s">
        <v>8</v>
      </c>
      <c r="C45" s="73" t="s">
        <v>847</v>
      </c>
      <c r="D45" s="72" t="s">
        <v>29</v>
      </c>
      <c r="E45" s="74" t="s">
        <v>132</v>
      </c>
      <c r="F45" s="75">
        <v>247220</v>
      </c>
      <c r="G45" s="75">
        <v>69319</v>
      </c>
      <c r="H45" s="75">
        <v>175891</v>
      </c>
      <c r="I45" s="75">
        <v>0</v>
      </c>
      <c r="J45" s="75">
        <v>27381</v>
      </c>
      <c r="K45" s="75">
        <v>203272</v>
      </c>
      <c r="L45" s="75">
        <v>0</v>
      </c>
      <c r="M45" s="75">
        <v>0</v>
      </c>
      <c r="N45" s="75">
        <f>'PSOC 22-23'!$K45+'PSOC 22-23'!$L45+M45</f>
        <v>203272</v>
      </c>
    </row>
    <row r="46" spans="1:14" x14ac:dyDescent="0.25">
      <c r="A46" s="71" t="s">
        <v>175</v>
      </c>
      <c r="B46" s="72" t="s">
        <v>12</v>
      </c>
      <c r="C46" s="73" t="s">
        <v>851</v>
      </c>
      <c r="D46" s="72" t="s">
        <v>11</v>
      </c>
      <c r="E46" s="74" t="s">
        <v>174</v>
      </c>
      <c r="F46" s="75">
        <v>174782</v>
      </c>
      <c r="G46" s="75">
        <v>60000</v>
      </c>
      <c r="H46" s="75">
        <v>126094</v>
      </c>
      <c r="I46" s="75">
        <v>35671</v>
      </c>
      <c r="J46" s="75">
        <v>0</v>
      </c>
      <c r="K46" s="75">
        <v>161765</v>
      </c>
      <c r="L46" s="75">
        <v>14966</v>
      </c>
      <c r="M46" s="75">
        <v>0</v>
      </c>
      <c r="N46" s="75">
        <f>'PSOC 22-23'!$K46+'PSOC 22-23'!$L46+M46</f>
        <v>176731</v>
      </c>
    </row>
    <row r="47" spans="1:14" x14ac:dyDescent="0.25">
      <c r="A47" s="71" t="s">
        <v>173</v>
      </c>
      <c r="B47" s="72" t="s">
        <v>12</v>
      </c>
      <c r="C47" s="73" t="s">
        <v>853</v>
      </c>
      <c r="D47" s="72" t="s">
        <v>7</v>
      </c>
      <c r="E47" s="74" t="s">
        <v>10</v>
      </c>
      <c r="F47" s="75">
        <v>153163</v>
      </c>
      <c r="G47" s="75">
        <v>587328</v>
      </c>
      <c r="H47" s="75">
        <v>111132</v>
      </c>
      <c r="I47" s="75">
        <v>0</v>
      </c>
      <c r="J47" s="75">
        <v>14804</v>
      </c>
      <c r="K47" s="75">
        <v>125936</v>
      </c>
      <c r="L47" s="75">
        <v>0</v>
      </c>
      <c r="M47" s="75">
        <v>11519</v>
      </c>
      <c r="N47" s="75">
        <f>'PSOC 22-23'!$K47+'PSOC 22-23'!$L47+M47</f>
        <v>137455</v>
      </c>
    </row>
    <row r="48" spans="1:14" x14ac:dyDescent="0.25">
      <c r="A48" s="71" t="s">
        <v>172</v>
      </c>
      <c r="B48" s="72" t="s">
        <v>8</v>
      </c>
      <c r="C48" s="73" t="s">
        <v>858</v>
      </c>
      <c r="D48" s="72" t="s">
        <v>17</v>
      </c>
      <c r="E48" s="74" t="s">
        <v>47</v>
      </c>
      <c r="F48" s="75">
        <v>0</v>
      </c>
      <c r="G48" s="75">
        <v>0</v>
      </c>
      <c r="H48" s="75">
        <v>0</v>
      </c>
      <c r="I48" s="75">
        <v>0</v>
      </c>
      <c r="J48" s="75">
        <v>0</v>
      </c>
      <c r="K48" s="75">
        <v>0</v>
      </c>
      <c r="L48" s="75">
        <v>76488</v>
      </c>
      <c r="M48" s="75">
        <v>0</v>
      </c>
      <c r="N48" s="75">
        <f>'PSOC 22-23'!$K48+'PSOC 22-23'!$L48+M48</f>
        <v>76488</v>
      </c>
    </row>
    <row r="49" spans="1:14" x14ac:dyDescent="0.25">
      <c r="A49" s="71" t="s">
        <v>171</v>
      </c>
      <c r="B49" s="72" t="s">
        <v>14</v>
      </c>
      <c r="C49" s="73" t="s">
        <v>853</v>
      </c>
      <c r="D49" s="72" t="s">
        <v>29</v>
      </c>
      <c r="E49" s="74" t="s">
        <v>59</v>
      </c>
      <c r="F49" s="75">
        <v>335604</v>
      </c>
      <c r="G49" s="75">
        <v>379635</v>
      </c>
      <c r="H49" s="75">
        <v>238774</v>
      </c>
      <c r="I49" s="75">
        <v>0</v>
      </c>
      <c r="J49" s="75">
        <v>37171</v>
      </c>
      <c r="K49" s="75">
        <v>275945</v>
      </c>
      <c r="L49" s="75">
        <v>125223</v>
      </c>
      <c r="M49" s="75">
        <v>45167</v>
      </c>
      <c r="N49" s="75">
        <f>'PSOC 22-23'!$K49+'PSOC 22-23'!$L49+M49</f>
        <v>446335</v>
      </c>
    </row>
    <row r="50" spans="1:14" x14ac:dyDescent="0.25">
      <c r="A50" s="71" t="s">
        <v>170</v>
      </c>
      <c r="B50" s="72" t="s">
        <v>8</v>
      </c>
      <c r="C50" s="73" t="s">
        <v>852</v>
      </c>
      <c r="D50" s="72" t="s">
        <v>169</v>
      </c>
      <c r="E50" s="74" t="s">
        <v>49</v>
      </c>
      <c r="F50" s="75">
        <v>300203</v>
      </c>
      <c r="G50" s="75">
        <v>30000</v>
      </c>
      <c r="H50" s="75">
        <v>677241</v>
      </c>
      <c r="I50" s="75">
        <v>122725</v>
      </c>
      <c r="J50" s="75">
        <v>0</v>
      </c>
      <c r="K50" s="75">
        <v>799966</v>
      </c>
      <c r="L50" s="75">
        <v>197567</v>
      </c>
      <c r="M50" s="75">
        <v>0</v>
      </c>
      <c r="N50" s="75">
        <f>'PSOC 22-23'!$K50+'PSOC 22-23'!$L50+M50</f>
        <v>997533</v>
      </c>
    </row>
    <row r="51" spans="1:14" x14ac:dyDescent="0.25">
      <c r="A51" s="71" t="s">
        <v>168</v>
      </c>
      <c r="B51" s="72" t="s">
        <v>8</v>
      </c>
      <c r="C51" s="73" t="s">
        <v>853</v>
      </c>
      <c r="D51" s="72" t="s">
        <v>29</v>
      </c>
      <c r="E51" s="74" t="s">
        <v>160</v>
      </c>
      <c r="F51" s="75">
        <v>247220</v>
      </c>
      <c r="G51" s="75">
        <v>233983</v>
      </c>
      <c r="H51" s="75">
        <v>215552</v>
      </c>
      <c r="I51" s="75">
        <v>0</v>
      </c>
      <c r="J51" s="75">
        <v>5000</v>
      </c>
      <c r="K51" s="75">
        <v>220552</v>
      </c>
      <c r="L51" s="75">
        <v>12545</v>
      </c>
      <c r="M51" s="75">
        <v>0</v>
      </c>
      <c r="N51" s="75">
        <f>'PSOC 22-23'!$K51+'PSOC 22-23'!$L51+M51</f>
        <v>233097</v>
      </c>
    </row>
    <row r="52" spans="1:14" x14ac:dyDescent="0.25">
      <c r="A52" s="71" t="s">
        <v>167</v>
      </c>
      <c r="B52" s="72" t="s">
        <v>8</v>
      </c>
      <c r="C52" s="73" t="s">
        <v>849</v>
      </c>
      <c r="D52" s="72" t="s">
        <v>11</v>
      </c>
      <c r="E52" s="74" t="s">
        <v>160</v>
      </c>
      <c r="F52" s="75">
        <v>254789</v>
      </c>
      <c r="G52" s="75">
        <v>233983</v>
      </c>
      <c r="H52" s="75">
        <v>215552</v>
      </c>
      <c r="I52" s="75">
        <v>0</v>
      </c>
      <c r="J52" s="75">
        <v>5000</v>
      </c>
      <c r="K52" s="75">
        <v>220552</v>
      </c>
      <c r="L52" s="75">
        <v>0</v>
      </c>
      <c r="M52" s="75">
        <v>0</v>
      </c>
      <c r="N52" s="75">
        <f>'PSOC 22-23'!$K52+'PSOC 22-23'!$L52+M52</f>
        <v>220552</v>
      </c>
    </row>
    <row r="53" spans="1:14" x14ac:dyDescent="0.25">
      <c r="A53" s="71" t="s">
        <v>166</v>
      </c>
      <c r="B53" s="72" t="s">
        <v>8</v>
      </c>
      <c r="C53" s="73" t="s">
        <v>847</v>
      </c>
      <c r="D53" s="72" t="s">
        <v>29</v>
      </c>
      <c r="E53" s="74" t="s">
        <v>4</v>
      </c>
      <c r="F53" s="75">
        <v>247220</v>
      </c>
      <c r="G53" s="75">
        <v>160900</v>
      </c>
      <c r="H53" s="75">
        <v>184382</v>
      </c>
      <c r="I53" s="75">
        <v>34399</v>
      </c>
      <c r="J53" s="75">
        <v>0</v>
      </c>
      <c r="K53" s="75">
        <v>218781</v>
      </c>
      <c r="L53" s="75">
        <v>62811</v>
      </c>
      <c r="M53" s="75">
        <v>0</v>
      </c>
      <c r="N53" s="75">
        <f>'PSOC 22-23'!$K53+'PSOC 22-23'!$L53+M53</f>
        <v>281592</v>
      </c>
    </row>
    <row r="54" spans="1:14" x14ac:dyDescent="0.25">
      <c r="A54" s="71" t="s">
        <v>165</v>
      </c>
      <c r="B54" s="72" t="s">
        <v>8</v>
      </c>
      <c r="C54" s="73" t="s">
        <v>858</v>
      </c>
      <c r="D54" s="72" t="s">
        <v>11</v>
      </c>
      <c r="E54" s="74" t="s">
        <v>49</v>
      </c>
      <c r="F54" s="75">
        <v>254789</v>
      </c>
      <c r="G54" s="75">
        <v>105000</v>
      </c>
      <c r="H54" s="75">
        <v>327362</v>
      </c>
      <c r="I54" s="75">
        <v>106922</v>
      </c>
      <c r="J54" s="75">
        <v>0</v>
      </c>
      <c r="K54" s="75">
        <v>434284</v>
      </c>
      <c r="L54" s="75">
        <v>92031</v>
      </c>
      <c r="M54" s="75">
        <v>0</v>
      </c>
      <c r="N54" s="75">
        <f>'PSOC 22-23'!$K54+'PSOC 22-23'!$L54+M54</f>
        <v>526315</v>
      </c>
    </row>
    <row r="55" spans="1:14" x14ac:dyDescent="0.25">
      <c r="A55" s="71" t="s">
        <v>164</v>
      </c>
      <c r="B55" s="72" t="s">
        <v>8</v>
      </c>
      <c r="C55" s="73" t="s">
        <v>858</v>
      </c>
      <c r="D55" s="72" t="s">
        <v>11</v>
      </c>
      <c r="E55" s="74" t="s">
        <v>160</v>
      </c>
      <c r="F55" s="75">
        <v>254789</v>
      </c>
      <c r="G55" s="75">
        <v>233981</v>
      </c>
      <c r="H55" s="75">
        <v>215554</v>
      </c>
      <c r="I55" s="75">
        <v>0</v>
      </c>
      <c r="J55" s="75">
        <v>5000</v>
      </c>
      <c r="K55" s="75">
        <v>220554</v>
      </c>
      <c r="L55" s="75">
        <v>10771</v>
      </c>
      <c r="M55" s="75">
        <v>0</v>
      </c>
      <c r="N55" s="75">
        <f>'PSOC 22-23'!$K55+'PSOC 22-23'!$L55+M55</f>
        <v>231325</v>
      </c>
    </row>
    <row r="56" spans="1:14" x14ac:dyDescent="0.25">
      <c r="A56" s="71" t="s">
        <v>163</v>
      </c>
      <c r="B56" s="72" t="s">
        <v>8</v>
      </c>
      <c r="C56" s="73" t="s">
        <v>859</v>
      </c>
      <c r="D56" s="72" t="s">
        <v>11</v>
      </c>
      <c r="E56" s="74" t="s">
        <v>160</v>
      </c>
      <c r="F56" s="75">
        <v>262358</v>
      </c>
      <c r="G56" s="75">
        <v>213000</v>
      </c>
      <c r="H56" s="75">
        <v>215778</v>
      </c>
      <c r="I56" s="75">
        <v>0</v>
      </c>
      <c r="J56" s="75">
        <v>5000</v>
      </c>
      <c r="K56" s="75">
        <v>220778</v>
      </c>
      <c r="L56" s="75">
        <v>33121</v>
      </c>
      <c r="M56" s="75">
        <v>0</v>
      </c>
      <c r="N56" s="75">
        <f>'PSOC 22-23'!$K56+'PSOC 22-23'!$L56+M56</f>
        <v>253899</v>
      </c>
    </row>
    <row r="57" spans="1:14" x14ac:dyDescent="0.25">
      <c r="A57" s="71" t="s">
        <v>162</v>
      </c>
      <c r="B57" s="72" t="s">
        <v>8</v>
      </c>
      <c r="C57" s="73" t="s">
        <v>847</v>
      </c>
      <c r="D57" s="72" t="s">
        <v>29</v>
      </c>
      <c r="E57" s="74" t="s">
        <v>160</v>
      </c>
      <c r="F57" s="75">
        <v>247220</v>
      </c>
      <c r="G57" s="75">
        <v>236816</v>
      </c>
      <c r="H57" s="75">
        <v>216039</v>
      </c>
      <c r="I57" s="75">
        <v>0</v>
      </c>
      <c r="J57" s="75">
        <v>5000</v>
      </c>
      <c r="K57" s="75">
        <v>221039</v>
      </c>
      <c r="L57" s="75">
        <v>0</v>
      </c>
      <c r="M57" s="75">
        <v>0</v>
      </c>
      <c r="N57" s="75">
        <f>'PSOC 22-23'!$K57+'PSOC 22-23'!$L57+M57</f>
        <v>221039</v>
      </c>
    </row>
    <row r="58" spans="1:14" x14ac:dyDescent="0.25">
      <c r="A58" s="71" t="s">
        <v>161</v>
      </c>
      <c r="B58" s="72" t="s">
        <v>8</v>
      </c>
      <c r="C58" s="73" t="s">
        <v>855</v>
      </c>
      <c r="D58" s="72" t="s">
        <v>29</v>
      </c>
      <c r="E58" s="74" t="s">
        <v>160</v>
      </c>
      <c r="F58" s="75">
        <v>247220</v>
      </c>
      <c r="G58" s="75">
        <v>233983</v>
      </c>
      <c r="H58" s="75">
        <v>215552</v>
      </c>
      <c r="I58" s="75">
        <v>0</v>
      </c>
      <c r="J58" s="75">
        <v>5000</v>
      </c>
      <c r="K58" s="75">
        <v>220552</v>
      </c>
      <c r="L58" s="75">
        <v>33679</v>
      </c>
      <c r="M58" s="75">
        <v>0</v>
      </c>
      <c r="N58" s="75">
        <f>'PSOC 22-23'!$K58+'PSOC 22-23'!$L58+M58</f>
        <v>254231</v>
      </c>
    </row>
    <row r="59" spans="1:14" x14ac:dyDescent="0.25">
      <c r="A59" s="71" t="s">
        <v>159</v>
      </c>
      <c r="B59" s="72" t="s">
        <v>17</v>
      </c>
      <c r="C59" s="73" t="s">
        <v>857</v>
      </c>
      <c r="D59" s="72" t="s">
        <v>17</v>
      </c>
      <c r="E59" s="74" t="s">
        <v>31</v>
      </c>
      <c r="F59" s="75">
        <v>0</v>
      </c>
      <c r="G59" s="75">
        <v>0</v>
      </c>
      <c r="H59" s="75">
        <v>0</v>
      </c>
      <c r="I59" s="75">
        <v>0</v>
      </c>
      <c r="J59" s="75">
        <v>0</v>
      </c>
      <c r="K59" s="75">
        <v>0</v>
      </c>
      <c r="L59" s="75">
        <v>14768</v>
      </c>
      <c r="M59" s="75">
        <v>0</v>
      </c>
      <c r="N59" s="75">
        <f>'PSOC 22-23'!$K59+'PSOC 22-23'!$L59+M59</f>
        <v>14768</v>
      </c>
    </row>
    <row r="60" spans="1:14" x14ac:dyDescent="0.25">
      <c r="A60" s="71" t="s">
        <v>158</v>
      </c>
      <c r="B60" s="72" t="s">
        <v>12</v>
      </c>
      <c r="C60" s="73" t="s">
        <v>849</v>
      </c>
      <c r="D60" s="72" t="s">
        <v>29</v>
      </c>
      <c r="E60" s="74" t="s">
        <v>10</v>
      </c>
      <c r="F60" s="75">
        <v>160370</v>
      </c>
      <c r="G60" s="75">
        <v>130000</v>
      </c>
      <c r="H60" s="75">
        <v>228618</v>
      </c>
      <c r="I60" s="75">
        <v>0</v>
      </c>
      <c r="J60" s="75">
        <v>5000</v>
      </c>
      <c r="K60" s="75">
        <v>233618</v>
      </c>
      <c r="L60" s="75">
        <v>0</v>
      </c>
      <c r="M60" s="75">
        <v>22852</v>
      </c>
      <c r="N60" s="75">
        <f>'PSOC 22-23'!$K60+'PSOC 22-23'!$L60+M60</f>
        <v>256470</v>
      </c>
    </row>
    <row r="61" spans="1:14" x14ac:dyDescent="0.25">
      <c r="A61" s="71" t="s">
        <v>157</v>
      </c>
      <c r="B61" s="72" t="s">
        <v>12</v>
      </c>
      <c r="C61" s="73" t="s">
        <v>860</v>
      </c>
      <c r="D61" s="72" t="s">
        <v>11</v>
      </c>
      <c r="E61" s="74" t="s">
        <v>156</v>
      </c>
      <c r="F61" s="75">
        <v>181988</v>
      </c>
      <c r="G61" s="75">
        <v>169000</v>
      </c>
      <c r="H61" s="75">
        <v>432055</v>
      </c>
      <c r="I61" s="75">
        <v>29970</v>
      </c>
      <c r="J61" s="75">
        <v>0</v>
      </c>
      <c r="K61" s="75">
        <v>462025</v>
      </c>
      <c r="L61" s="75">
        <v>114122</v>
      </c>
      <c r="M61" s="75">
        <v>0</v>
      </c>
      <c r="N61" s="75">
        <f>'PSOC 22-23'!$K61+'PSOC 22-23'!$L61+M61</f>
        <v>576147</v>
      </c>
    </row>
    <row r="62" spans="1:14" x14ac:dyDescent="0.25">
      <c r="A62" s="71" t="s">
        <v>155</v>
      </c>
      <c r="B62" s="72" t="s">
        <v>8</v>
      </c>
      <c r="C62" s="73" t="s">
        <v>853</v>
      </c>
      <c r="D62" s="72" t="s">
        <v>17</v>
      </c>
      <c r="E62" s="74" t="s">
        <v>132</v>
      </c>
      <c r="F62" s="75">
        <v>0</v>
      </c>
      <c r="G62" s="75">
        <v>0</v>
      </c>
      <c r="H62" s="75">
        <v>0</v>
      </c>
      <c r="I62" s="75">
        <v>0</v>
      </c>
      <c r="J62" s="75">
        <v>0</v>
      </c>
      <c r="K62" s="75">
        <v>0</v>
      </c>
      <c r="L62" s="75">
        <v>59148</v>
      </c>
      <c r="M62" s="75">
        <v>0</v>
      </c>
      <c r="N62" s="75">
        <f>'PSOC 22-23'!$K62+'PSOC 22-23'!$L62+M62</f>
        <v>59148</v>
      </c>
    </row>
    <row r="63" spans="1:14" x14ac:dyDescent="0.25">
      <c r="A63" s="71" t="s">
        <v>154</v>
      </c>
      <c r="B63" s="72" t="s">
        <v>12</v>
      </c>
      <c r="C63" s="73" t="s">
        <v>853</v>
      </c>
      <c r="D63" s="72" t="s">
        <v>29</v>
      </c>
      <c r="E63" s="74" t="s">
        <v>31</v>
      </c>
      <c r="F63" s="75">
        <v>40543</v>
      </c>
      <c r="G63" s="75">
        <v>120000</v>
      </c>
      <c r="H63" s="75">
        <v>33200</v>
      </c>
      <c r="I63" s="75">
        <v>0</v>
      </c>
      <c r="J63" s="75">
        <v>5000</v>
      </c>
      <c r="K63" s="75">
        <v>38200</v>
      </c>
      <c r="L63" s="75">
        <v>9536</v>
      </c>
      <c r="M63" s="75">
        <v>0</v>
      </c>
      <c r="N63" s="75">
        <f>'PSOC 22-23'!$K63+'PSOC 22-23'!$L63+M63</f>
        <v>47736</v>
      </c>
    </row>
    <row r="64" spans="1:14" x14ac:dyDescent="0.25">
      <c r="A64" s="71" t="s">
        <v>153</v>
      </c>
      <c r="B64" s="72" t="s">
        <v>12</v>
      </c>
      <c r="C64" s="73" t="s">
        <v>847</v>
      </c>
      <c r="D64" s="72" t="s">
        <v>29</v>
      </c>
      <c r="E64" s="74" t="s">
        <v>19</v>
      </c>
      <c r="F64" s="75">
        <v>160370</v>
      </c>
      <c r="G64" s="75">
        <v>74560</v>
      </c>
      <c r="H64" s="75">
        <v>191496</v>
      </c>
      <c r="I64" s="75">
        <v>0</v>
      </c>
      <c r="J64" s="75">
        <v>5000</v>
      </c>
      <c r="K64" s="75">
        <v>196496</v>
      </c>
      <c r="L64" s="75">
        <v>40668</v>
      </c>
      <c r="M64" s="75">
        <v>0</v>
      </c>
      <c r="N64" s="75">
        <f>'PSOC 22-23'!$K64+'PSOC 22-23'!$L64+M64</f>
        <v>237164</v>
      </c>
    </row>
    <row r="65" spans="1:14" x14ac:dyDescent="0.25">
      <c r="A65" s="71" t="s">
        <v>152</v>
      </c>
      <c r="B65" s="72" t="s">
        <v>12</v>
      </c>
      <c r="C65" s="73" t="s">
        <v>855</v>
      </c>
      <c r="D65" s="72" t="s">
        <v>7</v>
      </c>
      <c r="E65" s="74" t="s">
        <v>10</v>
      </c>
      <c r="F65" s="75">
        <v>24776</v>
      </c>
      <c r="G65" s="75">
        <v>20000</v>
      </c>
      <c r="H65" s="75">
        <v>21369</v>
      </c>
      <c r="I65" s="75">
        <v>0</v>
      </c>
      <c r="J65" s="75">
        <v>5000</v>
      </c>
      <c r="K65" s="75">
        <v>26369</v>
      </c>
      <c r="L65" s="75">
        <v>0</v>
      </c>
      <c r="M65" s="75">
        <v>2580</v>
      </c>
      <c r="N65" s="75">
        <f>'PSOC 22-23'!$K65+'PSOC 22-23'!$L65+M65</f>
        <v>28949</v>
      </c>
    </row>
    <row r="66" spans="1:14" x14ac:dyDescent="0.25">
      <c r="A66" s="71" t="s">
        <v>151</v>
      </c>
      <c r="B66" s="72" t="s">
        <v>8</v>
      </c>
      <c r="C66" s="73" t="s">
        <v>849</v>
      </c>
      <c r="D66" s="72" t="s">
        <v>1</v>
      </c>
      <c r="E66" s="74" t="s">
        <v>34</v>
      </c>
      <c r="F66" s="75">
        <v>315334</v>
      </c>
      <c r="G66" s="75">
        <v>499312</v>
      </c>
      <c r="H66" s="75">
        <v>398849</v>
      </c>
      <c r="I66" s="75">
        <v>0</v>
      </c>
      <c r="J66" s="75">
        <v>5000</v>
      </c>
      <c r="K66" s="75">
        <v>403849</v>
      </c>
      <c r="L66" s="75">
        <v>0</v>
      </c>
      <c r="M66" s="75">
        <v>0</v>
      </c>
      <c r="N66" s="75">
        <f>'PSOC 22-23'!$K66+'PSOC 22-23'!$L66+M66</f>
        <v>403849</v>
      </c>
    </row>
    <row r="67" spans="1:14" x14ac:dyDescent="0.25">
      <c r="A67" s="71" t="s">
        <v>150</v>
      </c>
      <c r="B67" s="72" t="s">
        <v>12</v>
      </c>
      <c r="C67" s="73" t="s">
        <v>847</v>
      </c>
      <c r="D67" s="72" t="s">
        <v>29</v>
      </c>
      <c r="E67" s="74" t="s">
        <v>10</v>
      </c>
      <c r="F67" s="75">
        <v>160370</v>
      </c>
      <c r="G67" s="75">
        <v>43004</v>
      </c>
      <c r="H67" s="75">
        <v>116119</v>
      </c>
      <c r="I67" s="75">
        <v>0</v>
      </c>
      <c r="J67" s="75">
        <v>15743</v>
      </c>
      <c r="K67" s="75">
        <v>131862</v>
      </c>
      <c r="L67" s="75">
        <v>0</v>
      </c>
      <c r="M67" s="75">
        <v>12898</v>
      </c>
      <c r="N67" s="75">
        <f>'PSOC 22-23'!$K67+'PSOC 22-23'!$L67+M67</f>
        <v>144760</v>
      </c>
    </row>
    <row r="68" spans="1:14" x14ac:dyDescent="0.25">
      <c r="A68" s="71" t="s">
        <v>149</v>
      </c>
      <c r="B68" s="72" t="s">
        <v>8</v>
      </c>
      <c r="C68" s="73" t="s">
        <v>853</v>
      </c>
      <c r="D68" s="72" t="s">
        <v>29</v>
      </c>
      <c r="E68" s="74" t="s">
        <v>34</v>
      </c>
      <c r="F68" s="75">
        <v>247220</v>
      </c>
      <c r="G68" s="75">
        <v>39000</v>
      </c>
      <c r="H68" s="75">
        <v>138391</v>
      </c>
      <c r="I68" s="75">
        <v>0</v>
      </c>
      <c r="J68" s="75">
        <v>39000</v>
      </c>
      <c r="K68" s="75">
        <v>177391</v>
      </c>
      <c r="L68" s="75">
        <v>0</v>
      </c>
      <c r="M68" s="75">
        <v>0</v>
      </c>
      <c r="N68" s="75">
        <f>'PSOC 22-23'!$K68+'PSOC 22-23'!$L68+M68</f>
        <v>177391</v>
      </c>
    </row>
    <row r="69" spans="1:14" x14ac:dyDescent="0.25">
      <c r="A69" s="71" t="s">
        <v>148</v>
      </c>
      <c r="B69" s="72" t="s">
        <v>112</v>
      </c>
      <c r="C69" s="73" t="s">
        <v>849</v>
      </c>
      <c r="D69" s="72" t="s">
        <v>1</v>
      </c>
      <c r="E69" s="74" t="s">
        <v>147</v>
      </c>
      <c r="F69" s="75">
        <v>225238</v>
      </c>
      <c r="G69" s="75">
        <v>0</v>
      </c>
      <c r="H69" s="75">
        <v>142383</v>
      </c>
      <c r="I69" s="75">
        <v>0</v>
      </c>
      <c r="J69" s="75">
        <v>0</v>
      </c>
      <c r="K69" s="75">
        <v>142383</v>
      </c>
      <c r="L69" s="75">
        <v>40035</v>
      </c>
      <c r="M69" s="75">
        <v>15000</v>
      </c>
      <c r="N69" s="75">
        <f>'PSOC 22-23'!$K69+'PSOC 22-23'!$L69+M69</f>
        <v>197418</v>
      </c>
    </row>
    <row r="70" spans="1:14" x14ac:dyDescent="0.25">
      <c r="A70" s="71" t="s">
        <v>146</v>
      </c>
      <c r="B70" s="72" t="s">
        <v>12</v>
      </c>
      <c r="C70" s="73" t="s">
        <v>852</v>
      </c>
      <c r="D70" s="72" t="s">
        <v>29</v>
      </c>
      <c r="E70" s="74" t="s">
        <v>44</v>
      </c>
      <c r="F70" s="75">
        <v>160370</v>
      </c>
      <c r="G70" s="75">
        <v>39254</v>
      </c>
      <c r="H70" s="75">
        <v>114100</v>
      </c>
      <c r="I70" s="75">
        <v>0</v>
      </c>
      <c r="J70" s="75">
        <v>17763</v>
      </c>
      <c r="K70" s="75">
        <v>131863</v>
      </c>
      <c r="L70" s="75">
        <v>16838</v>
      </c>
      <c r="M70" s="75">
        <v>0</v>
      </c>
      <c r="N70" s="75">
        <f>'PSOC 22-23'!$K70+'PSOC 22-23'!$L70+M70</f>
        <v>148701</v>
      </c>
    </row>
    <row r="71" spans="1:14" x14ac:dyDescent="0.25">
      <c r="A71" s="71" t="s">
        <v>145</v>
      </c>
      <c r="B71" s="72" t="s">
        <v>12</v>
      </c>
      <c r="C71" s="73" t="s">
        <v>853</v>
      </c>
      <c r="D71" s="72" t="s">
        <v>29</v>
      </c>
      <c r="E71" s="74" t="s">
        <v>143</v>
      </c>
      <c r="F71" s="75">
        <v>160370</v>
      </c>
      <c r="G71" s="75">
        <v>43004</v>
      </c>
      <c r="H71" s="75">
        <v>116119</v>
      </c>
      <c r="I71" s="75">
        <v>0</v>
      </c>
      <c r="J71" s="75">
        <v>15743</v>
      </c>
      <c r="K71" s="75">
        <v>131862</v>
      </c>
      <c r="L71" s="75">
        <v>0</v>
      </c>
      <c r="M71" s="75">
        <v>0</v>
      </c>
      <c r="N71" s="75">
        <f>'PSOC 22-23'!$K71+'PSOC 22-23'!$L71+M71</f>
        <v>131862</v>
      </c>
    </row>
    <row r="72" spans="1:14" x14ac:dyDescent="0.25">
      <c r="A72" s="71" t="s">
        <v>144</v>
      </c>
      <c r="B72" s="72" t="s">
        <v>12</v>
      </c>
      <c r="C72" s="73" t="s">
        <v>851</v>
      </c>
      <c r="D72" s="72" t="s">
        <v>11</v>
      </c>
      <c r="E72" s="74" t="s">
        <v>143</v>
      </c>
      <c r="F72" s="75">
        <v>174782</v>
      </c>
      <c r="G72" s="75">
        <v>137272</v>
      </c>
      <c r="H72" s="75">
        <v>121106</v>
      </c>
      <c r="I72" s="75">
        <v>0</v>
      </c>
      <c r="J72" s="75">
        <v>22606</v>
      </c>
      <c r="K72" s="75">
        <v>143712</v>
      </c>
      <c r="L72" s="75">
        <v>17782</v>
      </c>
      <c r="M72" s="75">
        <v>0</v>
      </c>
      <c r="N72" s="75">
        <f>'PSOC 22-23'!$K72+'PSOC 22-23'!$L72+M72</f>
        <v>161494</v>
      </c>
    </row>
    <row r="73" spans="1:14" x14ac:dyDescent="0.25">
      <c r="A73" s="71" t="s">
        <v>142</v>
      </c>
      <c r="B73" s="72" t="s">
        <v>14</v>
      </c>
      <c r="C73" s="73" t="s">
        <v>848</v>
      </c>
      <c r="D73" s="72" t="s">
        <v>11</v>
      </c>
      <c r="E73" s="74" t="s">
        <v>97</v>
      </c>
      <c r="F73" s="75">
        <v>430206</v>
      </c>
      <c r="G73" s="75">
        <v>392148</v>
      </c>
      <c r="H73" s="75">
        <v>1116661</v>
      </c>
      <c r="I73" s="75">
        <v>137080</v>
      </c>
      <c r="J73" s="75">
        <v>0</v>
      </c>
      <c r="K73" s="75">
        <v>1253741</v>
      </c>
      <c r="L73" s="75">
        <v>14000</v>
      </c>
      <c r="M73" s="75">
        <v>227031</v>
      </c>
      <c r="N73" s="75">
        <f>'PSOC 22-23'!$K73+'PSOC 22-23'!$L73+M73</f>
        <v>1494772</v>
      </c>
    </row>
    <row r="74" spans="1:14" x14ac:dyDescent="0.25">
      <c r="A74" s="71" t="s">
        <v>141</v>
      </c>
      <c r="B74" s="72" t="s">
        <v>14</v>
      </c>
      <c r="C74" s="73" t="s">
        <v>853</v>
      </c>
      <c r="D74" s="72" t="s">
        <v>29</v>
      </c>
      <c r="E74" s="74" t="s">
        <v>4</v>
      </c>
      <c r="F74" s="75">
        <v>335604</v>
      </c>
      <c r="G74" s="75">
        <v>740652</v>
      </c>
      <c r="H74" s="75">
        <v>383330</v>
      </c>
      <c r="I74" s="75">
        <v>35673</v>
      </c>
      <c r="J74" s="75">
        <v>0</v>
      </c>
      <c r="K74" s="75">
        <v>419003</v>
      </c>
      <c r="L74" s="75">
        <v>0</v>
      </c>
      <c r="M74" s="75">
        <v>0</v>
      </c>
      <c r="N74" s="75">
        <f>'PSOC 22-23'!$K74+'PSOC 22-23'!$L74+M74</f>
        <v>419003</v>
      </c>
    </row>
    <row r="75" spans="1:14" x14ac:dyDescent="0.25">
      <c r="A75" s="71" t="s">
        <v>140</v>
      </c>
      <c r="B75" s="72" t="s">
        <v>12</v>
      </c>
      <c r="C75" s="73" t="s">
        <v>854</v>
      </c>
      <c r="D75" s="72" t="s">
        <v>7</v>
      </c>
      <c r="E75" s="74" t="s">
        <v>19</v>
      </c>
      <c r="F75" s="75">
        <v>24776</v>
      </c>
      <c r="G75" s="75">
        <v>0</v>
      </c>
      <c r="H75" s="75">
        <v>28866</v>
      </c>
      <c r="I75" s="75">
        <v>0</v>
      </c>
      <c r="J75" s="75">
        <v>0</v>
      </c>
      <c r="K75" s="75">
        <v>28866</v>
      </c>
      <c r="L75" s="75">
        <v>0</v>
      </c>
      <c r="M75" s="75">
        <v>0</v>
      </c>
      <c r="N75" s="75">
        <f>'PSOC 22-23'!$K75+'PSOC 22-23'!$L75+M75</f>
        <v>28866</v>
      </c>
    </row>
    <row r="76" spans="1:14" x14ac:dyDescent="0.25">
      <c r="A76" s="71" t="s">
        <v>139</v>
      </c>
      <c r="B76" s="72" t="s">
        <v>12</v>
      </c>
      <c r="C76" s="73" t="s">
        <v>855</v>
      </c>
      <c r="D76" s="72" t="s">
        <v>29</v>
      </c>
      <c r="E76" s="74" t="s">
        <v>10</v>
      </c>
      <c r="F76" s="75">
        <v>160370</v>
      </c>
      <c r="G76" s="75">
        <v>86000</v>
      </c>
      <c r="H76" s="75">
        <v>116119</v>
      </c>
      <c r="I76" s="75">
        <v>0</v>
      </c>
      <c r="J76" s="75">
        <v>15743</v>
      </c>
      <c r="K76" s="75">
        <v>131862</v>
      </c>
      <c r="L76" s="75">
        <v>0</v>
      </c>
      <c r="M76" s="75">
        <v>12898</v>
      </c>
      <c r="N76" s="75">
        <f>'PSOC 22-23'!$K76+'PSOC 22-23'!$L76+M76</f>
        <v>144760</v>
      </c>
    </row>
    <row r="77" spans="1:14" x14ac:dyDescent="0.25">
      <c r="A77" s="71" t="s">
        <v>138</v>
      </c>
      <c r="B77" s="72" t="s">
        <v>8</v>
      </c>
      <c r="C77" s="73" t="s">
        <v>853</v>
      </c>
      <c r="D77" s="72" t="s">
        <v>29</v>
      </c>
      <c r="E77" s="74" t="s">
        <v>4</v>
      </c>
      <c r="F77" s="75">
        <v>247220</v>
      </c>
      <c r="G77" s="75">
        <v>217790</v>
      </c>
      <c r="H77" s="75">
        <v>176218</v>
      </c>
      <c r="I77" s="75">
        <v>42105</v>
      </c>
      <c r="J77" s="75">
        <v>0</v>
      </c>
      <c r="K77" s="75">
        <v>218323</v>
      </c>
      <c r="L77" s="75">
        <v>0</v>
      </c>
      <c r="M77" s="75">
        <v>0</v>
      </c>
      <c r="N77" s="75">
        <f>'PSOC 22-23'!$K77+'PSOC 22-23'!$L77+M77</f>
        <v>218323</v>
      </c>
    </row>
    <row r="78" spans="1:14" x14ac:dyDescent="0.25">
      <c r="A78" s="71" t="s">
        <v>137</v>
      </c>
      <c r="B78" s="72" t="s">
        <v>14</v>
      </c>
      <c r="C78" s="73" t="s">
        <v>851</v>
      </c>
      <c r="D78" s="72" t="s">
        <v>11</v>
      </c>
      <c r="E78" s="74" t="s">
        <v>59</v>
      </c>
      <c r="F78" s="75">
        <v>367138</v>
      </c>
      <c r="G78" s="75">
        <v>86016</v>
      </c>
      <c r="H78" s="75">
        <v>261211</v>
      </c>
      <c r="I78" s="75">
        <v>0</v>
      </c>
      <c r="J78" s="75">
        <v>40662</v>
      </c>
      <c r="K78" s="75">
        <v>301873</v>
      </c>
      <c r="L78" s="75">
        <v>3142</v>
      </c>
      <c r="M78" s="75">
        <v>10440</v>
      </c>
      <c r="N78" s="75">
        <f>'PSOC 22-23'!$K78+'PSOC 22-23'!$L78+M78</f>
        <v>315455</v>
      </c>
    </row>
    <row r="79" spans="1:14" x14ac:dyDescent="0.25">
      <c r="A79" s="71" t="s">
        <v>136</v>
      </c>
      <c r="B79" s="72" t="s">
        <v>12</v>
      </c>
      <c r="C79" s="73" t="s">
        <v>856</v>
      </c>
      <c r="D79" s="72" t="s">
        <v>11</v>
      </c>
      <c r="E79" s="74" t="s">
        <v>10</v>
      </c>
      <c r="F79" s="75">
        <v>167576</v>
      </c>
      <c r="G79" s="75">
        <v>40746</v>
      </c>
      <c r="H79" s="75">
        <v>123587</v>
      </c>
      <c r="I79" s="75">
        <v>0</v>
      </c>
      <c r="J79" s="75">
        <v>14200</v>
      </c>
      <c r="K79" s="75">
        <v>137787</v>
      </c>
      <c r="L79" s="75">
        <v>41662</v>
      </c>
      <c r="M79" s="75">
        <v>19198</v>
      </c>
      <c r="N79" s="75">
        <f>'PSOC 22-23'!$K79+'PSOC 22-23'!$L79+M79</f>
        <v>198647</v>
      </c>
    </row>
    <row r="80" spans="1:14" x14ac:dyDescent="0.25">
      <c r="A80" s="71" t="s">
        <v>135</v>
      </c>
      <c r="B80" s="72" t="s">
        <v>14</v>
      </c>
      <c r="C80" s="73" t="s">
        <v>853</v>
      </c>
      <c r="D80" s="72" t="s">
        <v>29</v>
      </c>
      <c r="E80" s="74" t="s">
        <v>97</v>
      </c>
      <c r="F80" s="75">
        <v>335604</v>
      </c>
      <c r="G80" s="75">
        <v>410784</v>
      </c>
      <c r="H80" s="75">
        <v>1141976</v>
      </c>
      <c r="I80" s="75">
        <v>182522</v>
      </c>
      <c r="J80" s="75">
        <v>0</v>
      </c>
      <c r="K80" s="75">
        <v>1324498</v>
      </c>
      <c r="L80" s="75">
        <v>28000</v>
      </c>
      <c r="M80" s="75">
        <v>162711</v>
      </c>
      <c r="N80" s="75">
        <f>'PSOC 22-23'!$K80+'PSOC 22-23'!$L80+M80</f>
        <v>1515209</v>
      </c>
    </row>
    <row r="81" spans="1:14" x14ac:dyDescent="0.25">
      <c r="A81" s="71" t="s">
        <v>134</v>
      </c>
      <c r="B81" s="72" t="s">
        <v>14</v>
      </c>
      <c r="C81" s="73" t="s">
        <v>849</v>
      </c>
      <c r="D81" s="72" t="s">
        <v>11</v>
      </c>
      <c r="E81" s="74" t="s">
        <v>97</v>
      </c>
      <c r="F81" s="75">
        <v>430206</v>
      </c>
      <c r="G81" s="75">
        <v>196848</v>
      </c>
      <c r="H81" s="75">
        <v>1329401</v>
      </c>
      <c r="I81" s="75">
        <v>176297</v>
      </c>
      <c r="J81" s="75">
        <v>0</v>
      </c>
      <c r="K81" s="75">
        <v>1505698</v>
      </c>
      <c r="L81" s="75">
        <v>0</v>
      </c>
      <c r="M81" s="75">
        <v>227795</v>
      </c>
      <c r="N81" s="75">
        <f>'PSOC 22-23'!$K81+'PSOC 22-23'!$L81+M81</f>
        <v>1733493</v>
      </c>
    </row>
    <row r="82" spans="1:14" x14ac:dyDescent="0.25">
      <c r="A82" s="71" t="s">
        <v>133</v>
      </c>
      <c r="B82" s="72" t="s">
        <v>8</v>
      </c>
      <c r="C82" s="73" t="s">
        <v>849</v>
      </c>
      <c r="D82" s="72" t="s">
        <v>7</v>
      </c>
      <c r="E82" s="74" t="s">
        <v>132</v>
      </c>
      <c r="F82" s="75">
        <v>239654</v>
      </c>
      <c r="G82" s="75">
        <v>0</v>
      </c>
      <c r="H82" s="75">
        <v>94801</v>
      </c>
      <c r="I82" s="75">
        <v>0</v>
      </c>
      <c r="J82" s="75">
        <v>0</v>
      </c>
      <c r="K82" s="75">
        <v>94801</v>
      </c>
      <c r="L82" s="75">
        <v>7550</v>
      </c>
      <c r="M82" s="75">
        <v>0</v>
      </c>
      <c r="N82" s="75">
        <f>'PSOC 22-23'!$K82+'PSOC 22-23'!$L82+M82</f>
        <v>102351</v>
      </c>
    </row>
    <row r="83" spans="1:14" x14ac:dyDescent="0.25">
      <c r="A83" s="71" t="s">
        <v>131</v>
      </c>
      <c r="B83" s="72" t="s">
        <v>8</v>
      </c>
      <c r="C83" s="73" t="s">
        <v>849</v>
      </c>
      <c r="D83" s="72" t="s">
        <v>7</v>
      </c>
      <c r="E83" s="74" t="s">
        <v>6</v>
      </c>
      <c r="F83" s="75">
        <v>239654</v>
      </c>
      <c r="G83" s="75">
        <v>245275</v>
      </c>
      <c r="H83" s="75">
        <v>170983</v>
      </c>
      <c r="I83" s="75">
        <v>0</v>
      </c>
      <c r="J83" s="75">
        <v>26068</v>
      </c>
      <c r="K83" s="75">
        <v>197051</v>
      </c>
      <c r="L83" s="75">
        <v>0</v>
      </c>
      <c r="M83" s="75">
        <v>0</v>
      </c>
      <c r="N83" s="75">
        <f>'PSOC 22-23'!$K83+'PSOC 22-23'!$L83+M83</f>
        <v>197051</v>
      </c>
    </row>
    <row r="84" spans="1:14" x14ac:dyDescent="0.25">
      <c r="A84" s="71" t="s">
        <v>130</v>
      </c>
      <c r="B84" s="72" t="s">
        <v>8</v>
      </c>
      <c r="C84" s="73" t="s">
        <v>857</v>
      </c>
      <c r="D84" s="72" t="s">
        <v>29</v>
      </c>
      <c r="E84" s="74" t="s">
        <v>6</v>
      </c>
      <c r="F84" s="75">
        <v>247220</v>
      </c>
      <c r="G84" s="75">
        <v>506948</v>
      </c>
      <c r="H84" s="75">
        <v>176218</v>
      </c>
      <c r="I84" s="75">
        <v>0</v>
      </c>
      <c r="J84" s="75">
        <v>27054</v>
      </c>
      <c r="K84" s="75">
        <v>203272</v>
      </c>
      <c r="L84" s="75">
        <v>0</v>
      </c>
      <c r="M84" s="75">
        <v>0</v>
      </c>
      <c r="N84" s="75">
        <f>'PSOC 22-23'!$K84+'PSOC 22-23'!$L84+M84</f>
        <v>203272</v>
      </c>
    </row>
    <row r="85" spans="1:14" x14ac:dyDescent="0.25">
      <c r="A85" s="71" t="s">
        <v>129</v>
      </c>
      <c r="B85" s="72" t="s">
        <v>8</v>
      </c>
      <c r="C85" s="73" t="s">
        <v>856</v>
      </c>
      <c r="D85" s="72" t="s">
        <v>7</v>
      </c>
      <c r="E85" s="74" t="s">
        <v>6</v>
      </c>
      <c r="F85" s="75">
        <v>239654</v>
      </c>
      <c r="G85" s="75">
        <v>135795</v>
      </c>
      <c r="H85" s="75">
        <v>170983</v>
      </c>
      <c r="I85" s="75">
        <v>0</v>
      </c>
      <c r="J85" s="75">
        <v>26068</v>
      </c>
      <c r="K85" s="75">
        <v>197051</v>
      </c>
      <c r="L85" s="75">
        <v>0</v>
      </c>
      <c r="M85" s="75">
        <v>0</v>
      </c>
      <c r="N85" s="75">
        <f>'PSOC 22-23'!$K85+'PSOC 22-23'!$L85+M85</f>
        <v>197051</v>
      </c>
    </row>
    <row r="86" spans="1:14" x14ac:dyDescent="0.25">
      <c r="A86" s="71" t="s">
        <v>128</v>
      </c>
      <c r="B86" s="72" t="s">
        <v>8</v>
      </c>
      <c r="C86" s="73" t="s">
        <v>849</v>
      </c>
      <c r="D86" s="72" t="s">
        <v>7</v>
      </c>
      <c r="E86" s="74" t="s">
        <v>6</v>
      </c>
      <c r="F86" s="75">
        <v>239654</v>
      </c>
      <c r="G86" s="75">
        <v>204445</v>
      </c>
      <c r="H86" s="75">
        <v>170983</v>
      </c>
      <c r="I86" s="75">
        <v>0</v>
      </c>
      <c r="J86" s="75">
        <v>26068</v>
      </c>
      <c r="K86" s="75">
        <v>197051</v>
      </c>
      <c r="L86" s="75">
        <v>0</v>
      </c>
      <c r="M86" s="75">
        <v>0</v>
      </c>
      <c r="N86" s="75">
        <f>'PSOC 22-23'!$K86+'PSOC 22-23'!$L86+M86</f>
        <v>197051</v>
      </c>
    </row>
    <row r="87" spans="1:14" x14ac:dyDescent="0.25">
      <c r="A87" s="71" t="s">
        <v>127</v>
      </c>
      <c r="B87" s="72" t="s">
        <v>8</v>
      </c>
      <c r="C87" s="73" t="s">
        <v>849</v>
      </c>
      <c r="D87" s="72" t="s">
        <v>7</v>
      </c>
      <c r="E87" s="74" t="s">
        <v>6</v>
      </c>
      <c r="F87" s="75">
        <v>239654</v>
      </c>
      <c r="G87" s="75">
        <v>198065</v>
      </c>
      <c r="H87" s="75">
        <v>170983</v>
      </c>
      <c r="I87" s="75">
        <v>0</v>
      </c>
      <c r="J87" s="75">
        <v>26068</v>
      </c>
      <c r="K87" s="75">
        <v>197051</v>
      </c>
      <c r="L87" s="75">
        <v>0</v>
      </c>
      <c r="M87" s="75">
        <v>0</v>
      </c>
      <c r="N87" s="75">
        <f>'PSOC 22-23'!$K87+'PSOC 22-23'!$L87+M87</f>
        <v>197051</v>
      </c>
    </row>
    <row r="88" spans="1:14" x14ac:dyDescent="0.25">
      <c r="A88" s="71" t="s">
        <v>126</v>
      </c>
      <c r="B88" s="72" t="s">
        <v>8</v>
      </c>
      <c r="C88" s="73" t="s">
        <v>853</v>
      </c>
      <c r="D88" s="72" t="s">
        <v>7</v>
      </c>
      <c r="E88" s="74" t="s">
        <v>6</v>
      </c>
      <c r="F88" s="75">
        <v>239654</v>
      </c>
      <c r="G88" s="75">
        <v>373660</v>
      </c>
      <c r="H88" s="75">
        <v>170983</v>
      </c>
      <c r="I88" s="75">
        <v>0</v>
      </c>
      <c r="J88" s="75">
        <v>26068</v>
      </c>
      <c r="K88" s="75">
        <v>197051</v>
      </c>
      <c r="L88" s="75">
        <v>31728</v>
      </c>
      <c r="M88" s="75">
        <v>0</v>
      </c>
      <c r="N88" s="75">
        <f>'PSOC 22-23'!$K88+'PSOC 22-23'!$L88+M88</f>
        <v>228779</v>
      </c>
    </row>
    <row r="89" spans="1:14" x14ac:dyDescent="0.25">
      <c r="A89" s="71" t="s">
        <v>125</v>
      </c>
      <c r="B89" s="72" t="s">
        <v>8</v>
      </c>
      <c r="C89" s="73" t="s">
        <v>847</v>
      </c>
      <c r="D89" s="72" t="s">
        <v>7</v>
      </c>
      <c r="E89" s="74" t="s">
        <v>6</v>
      </c>
      <c r="F89" s="75">
        <v>239654</v>
      </c>
      <c r="G89" s="75">
        <v>35000</v>
      </c>
      <c r="H89" s="75">
        <v>26042</v>
      </c>
      <c r="I89" s="75">
        <v>0</v>
      </c>
      <c r="J89" s="75">
        <v>35000</v>
      </c>
      <c r="K89" s="75">
        <v>61042</v>
      </c>
      <c r="L89" s="75">
        <v>0</v>
      </c>
      <c r="M89" s="75">
        <v>0</v>
      </c>
      <c r="N89" s="75">
        <f>'PSOC 22-23'!$K89+'PSOC 22-23'!$L89+M89</f>
        <v>61042</v>
      </c>
    </row>
    <row r="90" spans="1:14" x14ac:dyDescent="0.25">
      <c r="A90" s="71" t="s">
        <v>124</v>
      </c>
      <c r="B90" s="72" t="s">
        <v>8</v>
      </c>
      <c r="C90" s="73" t="s">
        <v>849</v>
      </c>
      <c r="D90" s="72" t="s">
        <v>7</v>
      </c>
      <c r="E90" s="74" t="s">
        <v>6</v>
      </c>
      <c r="F90" s="75">
        <v>239654</v>
      </c>
      <c r="G90" s="75">
        <v>247998</v>
      </c>
      <c r="H90" s="75">
        <v>170983</v>
      </c>
      <c r="I90" s="75">
        <v>0</v>
      </c>
      <c r="J90" s="75">
        <v>26068</v>
      </c>
      <c r="K90" s="75">
        <v>197051</v>
      </c>
      <c r="L90" s="75">
        <v>0</v>
      </c>
      <c r="M90" s="75">
        <v>0</v>
      </c>
      <c r="N90" s="75">
        <f>'PSOC 22-23'!$K90+'PSOC 22-23'!$L90+M90</f>
        <v>197051</v>
      </c>
    </row>
    <row r="91" spans="1:14" x14ac:dyDescent="0.25">
      <c r="A91" s="71" t="s">
        <v>123</v>
      </c>
      <c r="B91" s="72" t="s">
        <v>14</v>
      </c>
      <c r="C91" s="73" t="s">
        <v>861</v>
      </c>
      <c r="D91" s="72" t="s">
        <v>11</v>
      </c>
      <c r="E91" s="74" t="s">
        <v>47</v>
      </c>
      <c r="F91" s="75">
        <v>398672</v>
      </c>
      <c r="G91" s="75">
        <v>273390</v>
      </c>
      <c r="H91" s="75">
        <v>283644</v>
      </c>
      <c r="I91" s="75">
        <v>0</v>
      </c>
      <c r="J91" s="75">
        <v>44157</v>
      </c>
      <c r="K91" s="75">
        <v>327801</v>
      </c>
      <c r="L91" s="75">
        <v>142411</v>
      </c>
      <c r="M91" s="75">
        <v>0</v>
      </c>
      <c r="N91" s="75">
        <f>'PSOC 22-23'!$K91+'PSOC 22-23'!$L91+M91</f>
        <v>470212</v>
      </c>
    </row>
    <row r="92" spans="1:14" x14ac:dyDescent="0.25">
      <c r="A92" s="71" t="s">
        <v>122</v>
      </c>
      <c r="B92" s="72" t="s">
        <v>8</v>
      </c>
      <c r="C92" s="73" t="s">
        <v>849</v>
      </c>
      <c r="D92" s="72" t="s">
        <v>29</v>
      </c>
      <c r="E92" s="74" t="s">
        <v>4</v>
      </c>
      <c r="F92" s="75">
        <v>247220</v>
      </c>
      <c r="G92" s="75">
        <v>112000</v>
      </c>
      <c r="H92" s="75">
        <v>304222</v>
      </c>
      <c r="I92" s="75">
        <v>33470</v>
      </c>
      <c r="J92" s="75">
        <v>0</v>
      </c>
      <c r="K92" s="75">
        <v>337692</v>
      </c>
      <c r="L92" s="75">
        <v>82947</v>
      </c>
      <c r="M92" s="75">
        <v>0</v>
      </c>
      <c r="N92" s="75">
        <f>'PSOC 22-23'!$K92+'PSOC 22-23'!$L92+M92</f>
        <v>420639</v>
      </c>
    </row>
    <row r="93" spans="1:14" x14ac:dyDescent="0.25">
      <c r="A93" s="71" t="s">
        <v>121</v>
      </c>
      <c r="B93" s="72" t="s">
        <v>12</v>
      </c>
      <c r="C93" s="73" t="s">
        <v>854</v>
      </c>
      <c r="D93" s="72" t="s">
        <v>7</v>
      </c>
      <c r="E93" s="74" t="s">
        <v>19</v>
      </c>
      <c r="F93" s="75">
        <v>24776</v>
      </c>
      <c r="G93" s="75">
        <v>0</v>
      </c>
      <c r="H93" s="75">
        <v>16565</v>
      </c>
      <c r="I93" s="75">
        <v>0</v>
      </c>
      <c r="J93" s="75">
        <v>0</v>
      </c>
      <c r="K93" s="75">
        <v>16565</v>
      </c>
      <c r="L93" s="75">
        <v>0</v>
      </c>
      <c r="M93" s="75">
        <v>0</v>
      </c>
      <c r="N93" s="75">
        <f>'PSOC 22-23'!$K93+'PSOC 22-23'!$L93+M93</f>
        <v>16565</v>
      </c>
    </row>
    <row r="94" spans="1:14" x14ac:dyDescent="0.25">
      <c r="A94" s="71" t="s">
        <v>120</v>
      </c>
      <c r="B94" s="72" t="s">
        <v>8</v>
      </c>
      <c r="C94" s="73" t="s">
        <v>852</v>
      </c>
      <c r="D94" s="72" t="s">
        <v>29</v>
      </c>
      <c r="E94" s="74" t="s">
        <v>4</v>
      </c>
      <c r="F94" s="75">
        <v>247220</v>
      </c>
      <c r="G94" s="75">
        <v>80000</v>
      </c>
      <c r="H94" s="75">
        <v>179537</v>
      </c>
      <c r="I94" s="75">
        <v>38973</v>
      </c>
      <c r="J94" s="75">
        <v>0</v>
      </c>
      <c r="K94" s="75">
        <v>218510</v>
      </c>
      <c r="L94" s="75">
        <v>35272</v>
      </c>
      <c r="M94" s="75">
        <v>0</v>
      </c>
      <c r="N94" s="75">
        <f>'PSOC 22-23'!$K94+'PSOC 22-23'!$L94+M94</f>
        <v>253782</v>
      </c>
    </row>
    <row r="95" spans="1:14" x14ac:dyDescent="0.25">
      <c r="A95" s="71" t="s">
        <v>119</v>
      </c>
      <c r="B95" s="72" t="s">
        <v>8</v>
      </c>
      <c r="C95" s="73" t="s">
        <v>849</v>
      </c>
      <c r="D95" s="72" t="s">
        <v>7</v>
      </c>
      <c r="E95" s="74" t="s">
        <v>6</v>
      </c>
      <c r="F95" s="75">
        <v>239654</v>
      </c>
      <c r="G95" s="75">
        <v>210288</v>
      </c>
      <c r="H95" s="75">
        <v>170983</v>
      </c>
      <c r="I95" s="75">
        <v>0</v>
      </c>
      <c r="J95" s="75">
        <v>26068</v>
      </c>
      <c r="K95" s="75">
        <v>197051</v>
      </c>
      <c r="L95" s="75">
        <v>0</v>
      </c>
      <c r="M95" s="75">
        <v>0</v>
      </c>
      <c r="N95" s="75">
        <f>'PSOC 22-23'!$K95+'PSOC 22-23'!$L95+M95</f>
        <v>197051</v>
      </c>
    </row>
    <row r="96" spans="1:14" x14ac:dyDescent="0.25">
      <c r="A96" s="71" t="s">
        <v>118</v>
      </c>
      <c r="B96" s="72" t="s">
        <v>8</v>
      </c>
      <c r="C96" s="73" t="s">
        <v>852</v>
      </c>
      <c r="D96" s="72" t="s">
        <v>1</v>
      </c>
      <c r="E96" s="74" t="s">
        <v>19</v>
      </c>
      <c r="F96" s="75">
        <v>315334</v>
      </c>
      <c r="G96" s="75">
        <v>0</v>
      </c>
      <c r="H96" s="75">
        <v>388995</v>
      </c>
      <c r="I96" s="75">
        <v>0</v>
      </c>
      <c r="J96" s="75">
        <v>0</v>
      </c>
      <c r="K96" s="75">
        <v>388995</v>
      </c>
      <c r="L96" s="75">
        <v>0</v>
      </c>
      <c r="M96" s="75">
        <v>0</v>
      </c>
      <c r="N96" s="75">
        <f>'PSOC 22-23'!$K96+'PSOC 22-23'!$L96+M96</f>
        <v>388995</v>
      </c>
    </row>
    <row r="97" spans="1:14" x14ac:dyDescent="0.25">
      <c r="A97" s="71" t="s">
        <v>117</v>
      </c>
      <c r="B97" s="72" t="s">
        <v>8</v>
      </c>
      <c r="C97" s="73" t="s">
        <v>849</v>
      </c>
      <c r="D97" s="72" t="s">
        <v>1</v>
      </c>
      <c r="E97" s="74" t="s">
        <v>47</v>
      </c>
      <c r="F97" s="75">
        <v>315334</v>
      </c>
      <c r="G97" s="75">
        <v>26200</v>
      </c>
      <c r="H97" s="75">
        <v>137766</v>
      </c>
      <c r="I97" s="75">
        <v>0</v>
      </c>
      <c r="J97" s="75">
        <v>26200</v>
      </c>
      <c r="K97" s="75">
        <v>163966</v>
      </c>
      <c r="L97" s="75">
        <v>0</v>
      </c>
      <c r="M97" s="75">
        <v>0</v>
      </c>
      <c r="N97" s="75">
        <f>'PSOC 22-23'!$K97+'PSOC 22-23'!$L97+M97</f>
        <v>163966</v>
      </c>
    </row>
    <row r="98" spans="1:14" x14ac:dyDescent="0.25">
      <c r="A98" s="71" t="s">
        <v>116</v>
      </c>
      <c r="B98" s="72" t="s">
        <v>12</v>
      </c>
      <c r="C98" s="73" t="s">
        <v>856</v>
      </c>
      <c r="D98" s="72" t="s">
        <v>7</v>
      </c>
      <c r="E98" s="74" t="s">
        <v>19</v>
      </c>
      <c r="F98" s="75">
        <v>24776</v>
      </c>
      <c r="G98" s="75">
        <v>0</v>
      </c>
      <c r="H98" s="75">
        <f>16525-4131</f>
        <v>12394</v>
      </c>
      <c r="I98" s="75">
        <v>0</v>
      </c>
      <c r="J98" s="75">
        <v>0</v>
      </c>
      <c r="K98" s="75">
        <v>12394</v>
      </c>
      <c r="L98" s="75">
        <v>0</v>
      </c>
      <c r="M98" s="75">
        <v>0</v>
      </c>
      <c r="N98" s="75">
        <f>'PSOC 22-23'!$K98+'PSOC 22-23'!$L98+M98</f>
        <v>12394</v>
      </c>
    </row>
    <row r="99" spans="1:14" x14ac:dyDescent="0.25">
      <c r="A99" s="71" t="s">
        <v>115</v>
      </c>
      <c r="B99" s="72" t="s">
        <v>14</v>
      </c>
      <c r="C99" s="73" t="s">
        <v>849</v>
      </c>
      <c r="D99" s="72" t="s">
        <v>1</v>
      </c>
      <c r="E99" s="74" t="s">
        <v>114</v>
      </c>
      <c r="F99" s="75">
        <v>619403</v>
      </c>
      <c r="G99" s="75">
        <v>941935</v>
      </c>
      <c r="H99" s="75">
        <v>440691</v>
      </c>
      <c r="I99" s="75">
        <v>197700</v>
      </c>
      <c r="J99" s="75">
        <v>0</v>
      </c>
      <c r="K99" s="75">
        <v>638391</v>
      </c>
      <c r="L99" s="75">
        <v>106696</v>
      </c>
      <c r="M99" s="75">
        <v>0</v>
      </c>
      <c r="N99" s="75">
        <f>'PSOC 22-23'!$K99+'PSOC 22-23'!$L99+M99</f>
        <v>745087</v>
      </c>
    </row>
    <row r="100" spans="1:14" x14ac:dyDescent="0.25">
      <c r="A100" s="71" t="s">
        <v>113</v>
      </c>
      <c r="B100" s="72" t="s">
        <v>112</v>
      </c>
      <c r="C100" s="73" t="s">
        <v>849</v>
      </c>
      <c r="D100" s="72" t="s">
        <v>1</v>
      </c>
      <c r="E100" s="74" t="s">
        <v>4</v>
      </c>
      <c r="F100" s="75">
        <v>225238</v>
      </c>
      <c r="G100" s="75">
        <v>246651</v>
      </c>
      <c r="H100" s="75">
        <v>192117</v>
      </c>
      <c r="I100" s="75">
        <v>30348</v>
      </c>
      <c r="J100" s="75">
        <v>0</v>
      </c>
      <c r="K100" s="75">
        <v>222465</v>
      </c>
      <c r="L100" s="75">
        <v>0</v>
      </c>
      <c r="M100" s="75">
        <v>9000</v>
      </c>
      <c r="N100" s="75">
        <f>'PSOC 22-23'!$K100+'PSOC 22-23'!$L100+M100</f>
        <v>231465</v>
      </c>
    </row>
    <row r="101" spans="1:14" x14ac:dyDescent="0.25">
      <c r="A101" s="71" t="s">
        <v>111</v>
      </c>
      <c r="B101" s="72" t="s">
        <v>8</v>
      </c>
      <c r="C101" s="73" t="s">
        <v>856</v>
      </c>
      <c r="D101" s="72" t="s">
        <v>11</v>
      </c>
      <c r="E101" s="74" t="s">
        <v>4</v>
      </c>
      <c r="F101" s="75">
        <v>254789</v>
      </c>
      <c r="G101" s="75">
        <v>169066</v>
      </c>
      <c r="H101" s="75">
        <v>175891</v>
      </c>
      <c r="I101" s="75">
        <v>42414</v>
      </c>
      <c r="J101" s="75">
        <v>0</v>
      </c>
      <c r="K101" s="75">
        <v>218305</v>
      </c>
      <c r="L101" s="75">
        <v>0</v>
      </c>
      <c r="M101" s="75">
        <v>0</v>
      </c>
      <c r="N101" s="75">
        <f>'PSOC 22-23'!$K101+'PSOC 22-23'!$L101+M101</f>
        <v>218305</v>
      </c>
    </row>
    <row r="102" spans="1:14" x14ac:dyDescent="0.25">
      <c r="A102" s="71" t="s">
        <v>110</v>
      </c>
      <c r="B102" s="72" t="s">
        <v>14</v>
      </c>
      <c r="C102" s="73" t="s">
        <v>856</v>
      </c>
      <c r="D102" s="72" t="s">
        <v>11</v>
      </c>
      <c r="E102" s="74" t="s">
        <v>47</v>
      </c>
      <c r="F102" s="75">
        <v>367138</v>
      </c>
      <c r="G102" s="75">
        <v>210000</v>
      </c>
      <c r="H102" s="75">
        <v>261211</v>
      </c>
      <c r="I102" s="75">
        <v>0</v>
      </c>
      <c r="J102" s="75">
        <v>40662</v>
      </c>
      <c r="K102" s="75">
        <v>301873</v>
      </c>
      <c r="L102" s="75">
        <v>309606</v>
      </c>
      <c r="M102" s="75">
        <v>0</v>
      </c>
      <c r="N102" s="75">
        <f>'PSOC 22-23'!$K102+'PSOC 22-23'!$L102+M102</f>
        <v>611479</v>
      </c>
    </row>
    <row r="103" spans="1:14" x14ac:dyDescent="0.25">
      <c r="A103" s="71" t="s">
        <v>109</v>
      </c>
      <c r="B103" s="72" t="s">
        <v>14</v>
      </c>
      <c r="C103" s="73" t="s">
        <v>847</v>
      </c>
      <c r="D103" s="72" t="s">
        <v>1</v>
      </c>
      <c r="E103" s="74" t="s">
        <v>108</v>
      </c>
      <c r="F103" s="75">
        <v>619403</v>
      </c>
      <c r="G103" s="75">
        <v>467062</v>
      </c>
      <c r="H103" s="75">
        <v>646148</v>
      </c>
      <c r="I103" s="75">
        <v>0</v>
      </c>
      <c r="J103" s="75">
        <v>5000</v>
      </c>
      <c r="K103" s="75">
        <v>651148</v>
      </c>
      <c r="L103" s="75">
        <v>18874</v>
      </c>
      <c r="M103" s="75">
        <v>0</v>
      </c>
      <c r="N103" s="75">
        <f>'PSOC 22-23'!$K103+'PSOC 22-23'!$L103+M103</f>
        <v>670022</v>
      </c>
    </row>
    <row r="104" spans="1:14" x14ac:dyDescent="0.25">
      <c r="A104" s="71" t="s">
        <v>107</v>
      </c>
      <c r="B104" s="72" t="s">
        <v>8</v>
      </c>
      <c r="C104" s="73" t="s">
        <v>847</v>
      </c>
      <c r="D104" s="72" t="s">
        <v>29</v>
      </c>
      <c r="E104" s="74" t="s">
        <v>47</v>
      </c>
      <c r="F104" s="75">
        <v>247220</v>
      </c>
      <c r="G104" s="75">
        <v>11240</v>
      </c>
      <c r="H104" s="75">
        <v>179222</v>
      </c>
      <c r="I104" s="75">
        <v>0</v>
      </c>
      <c r="J104" s="75">
        <v>11240</v>
      </c>
      <c r="K104" s="75">
        <v>190462</v>
      </c>
      <c r="L104" s="75">
        <v>10876</v>
      </c>
      <c r="M104" s="75">
        <v>0</v>
      </c>
      <c r="N104" s="75">
        <f>'PSOC 22-23'!$K104+'PSOC 22-23'!$L104+M104</f>
        <v>201338</v>
      </c>
    </row>
    <row r="105" spans="1:14" x14ac:dyDescent="0.25">
      <c r="A105" s="71" t="s">
        <v>106</v>
      </c>
      <c r="B105" s="72" t="s">
        <v>17</v>
      </c>
      <c r="C105" s="73" t="s">
        <v>850</v>
      </c>
      <c r="D105" s="72" t="s">
        <v>17</v>
      </c>
      <c r="E105" s="74" t="s">
        <v>16</v>
      </c>
      <c r="F105" s="75">
        <v>0</v>
      </c>
      <c r="G105" s="75">
        <v>0</v>
      </c>
      <c r="H105" s="75">
        <v>0</v>
      </c>
      <c r="I105" s="75">
        <v>0</v>
      </c>
      <c r="J105" s="75">
        <v>0</v>
      </c>
      <c r="K105" s="75">
        <v>0</v>
      </c>
      <c r="L105" s="75">
        <v>92347</v>
      </c>
      <c r="M105" s="75">
        <v>0</v>
      </c>
      <c r="N105" s="75">
        <f>'PSOC 22-23'!$K105+'PSOC 22-23'!$L105+M105</f>
        <v>92347</v>
      </c>
    </row>
    <row r="106" spans="1:14" x14ac:dyDescent="0.25">
      <c r="A106" s="71" t="s">
        <v>105</v>
      </c>
      <c r="B106" s="72" t="s">
        <v>17</v>
      </c>
      <c r="C106" s="73" t="s">
        <v>850</v>
      </c>
      <c r="D106" s="72" t="s">
        <v>17</v>
      </c>
      <c r="E106" s="74" t="s">
        <v>47</v>
      </c>
      <c r="F106" s="75">
        <v>0</v>
      </c>
      <c r="G106" s="75">
        <v>0</v>
      </c>
      <c r="H106" s="75">
        <v>0</v>
      </c>
      <c r="I106" s="75">
        <v>0</v>
      </c>
      <c r="J106" s="75">
        <v>0</v>
      </c>
      <c r="K106" s="75">
        <v>0</v>
      </c>
      <c r="L106" s="75">
        <v>27628</v>
      </c>
      <c r="M106" s="75">
        <v>0</v>
      </c>
      <c r="N106" s="75">
        <f>'PSOC 22-23'!$K106+'PSOC 22-23'!$L106+M106</f>
        <v>27628</v>
      </c>
    </row>
    <row r="107" spans="1:14" x14ac:dyDescent="0.25">
      <c r="A107" s="71" t="s">
        <v>104</v>
      </c>
      <c r="B107" s="72" t="s">
        <v>8</v>
      </c>
      <c r="C107" s="73" t="s">
        <v>847</v>
      </c>
      <c r="D107" s="72" t="s">
        <v>29</v>
      </c>
      <c r="E107" s="74" t="s">
        <v>34</v>
      </c>
      <c r="F107" s="75">
        <v>247220</v>
      </c>
      <c r="G107" s="75">
        <v>69001</v>
      </c>
      <c r="H107" s="75">
        <v>176218</v>
      </c>
      <c r="I107" s="75">
        <v>0</v>
      </c>
      <c r="J107" s="75">
        <v>27054</v>
      </c>
      <c r="K107" s="75">
        <v>203272</v>
      </c>
      <c r="L107" s="75">
        <v>0</v>
      </c>
      <c r="M107" s="75">
        <v>0</v>
      </c>
      <c r="N107" s="75">
        <f>'PSOC 22-23'!$K107+'PSOC 22-23'!$L107+M107</f>
        <v>203272</v>
      </c>
    </row>
    <row r="108" spans="1:14" x14ac:dyDescent="0.25">
      <c r="A108" s="71" t="s">
        <v>103</v>
      </c>
      <c r="B108" s="72" t="s">
        <v>8</v>
      </c>
      <c r="C108" s="73" t="s">
        <v>848</v>
      </c>
      <c r="D108" s="72" t="s">
        <v>11</v>
      </c>
      <c r="E108" s="74" t="s">
        <v>34</v>
      </c>
      <c r="F108" s="75">
        <v>269927</v>
      </c>
      <c r="G108" s="75">
        <v>83307</v>
      </c>
      <c r="H108" s="75">
        <v>192045</v>
      </c>
      <c r="I108" s="75">
        <v>0</v>
      </c>
      <c r="J108" s="75">
        <v>29898</v>
      </c>
      <c r="K108" s="75">
        <v>221943</v>
      </c>
      <c r="L108" s="75">
        <v>0</v>
      </c>
      <c r="M108" s="75">
        <v>0</v>
      </c>
      <c r="N108" s="75">
        <f>'PSOC 22-23'!$K108+'PSOC 22-23'!$L108+M108</f>
        <v>221943</v>
      </c>
    </row>
    <row r="109" spans="1:14" x14ac:dyDescent="0.25">
      <c r="A109" s="71" t="s">
        <v>102</v>
      </c>
      <c r="B109" s="72" t="s">
        <v>12</v>
      </c>
      <c r="C109" s="73" t="s">
        <v>856</v>
      </c>
      <c r="D109" s="72" t="s">
        <v>7</v>
      </c>
      <c r="E109" s="74" t="s">
        <v>19</v>
      </c>
      <c r="F109" s="75">
        <v>24776</v>
      </c>
      <c r="G109" s="75">
        <v>0</v>
      </c>
      <c r="H109" s="75">
        <v>18773</v>
      </c>
      <c r="I109" s="75">
        <v>0</v>
      </c>
      <c r="J109" s="75">
        <v>0</v>
      </c>
      <c r="K109" s="75">
        <v>18773</v>
      </c>
      <c r="L109" s="75">
        <v>0</v>
      </c>
      <c r="M109" s="75">
        <v>0</v>
      </c>
      <c r="N109" s="75">
        <f>'PSOC 22-23'!$K109+'PSOC 22-23'!$L109+M109</f>
        <v>18773</v>
      </c>
    </row>
    <row r="110" spans="1:14" x14ac:dyDescent="0.25">
      <c r="A110" s="71" t="s">
        <v>101</v>
      </c>
      <c r="B110" s="72" t="s">
        <v>12</v>
      </c>
      <c r="C110" s="73" t="s">
        <v>849</v>
      </c>
      <c r="D110" s="72" t="s">
        <v>7</v>
      </c>
      <c r="E110" s="74" t="s">
        <v>10</v>
      </c>
      <c r="F110" s="75">
        <v>24776</v>
      </c>
      <c r="G110" s="75">
        <v>0</v>
      </c>
      <c r="H110" s="75">
        <v>18911</v>
      </c>
      <c r="I110" s="75">
        <v>0</v>
      </c>
      <c r="J110" s="75">
        <v>0</v>
      </c>
      <c r="K110" s="75">
        <v>18911</v>
      </c>
      <c r="L110" s="75">
        <v>0</v>
      </c>
      <c r="M110" s="75">
        <v>0</v>
      </c>
      <c r="N110" s="75">
        <f>'PSOC 22-23'!$K110+'PSOC 22-23'!$L110+M110</f>
        <v>18911</v>
      </c>
    </row>
    <row r="111" spans="1:14" x14ac:dyDescent="0.25">
      <c r="A111" s="71" t="s">
        <v>100</v>
      </c>
      <c r="B111" s="72" t="s">
        <v>8</v>
      </c>
      <c r="C111" s="73" t="s">
        <v>849</v>
      </c>
      <c r="D111" s="72" t="s">
        <v>11</v>
      </c>
      <c r="E111" s="74" t="s">
        <v>4</v>
      </c>
      <c r="F111" s="75">
        <v>269927</v>
      </c>
      <c r="G111" s="75">
        <v>140800</v>
      </c>
      <c r="H111" s="75">
        <v>285308</v>
      </c>
      <c r="I111" s="75">
        <v>32944</v>
      </c>
      <c r="J111" s="75">
        <v>0</v>
      </c>
      <c r="K111" s="75">
        <v>318252</v>
      </c>
      <c r="L111" s="75">
        <v>0</v>
      </c>
      <c r="M111" s="75">
        <v>0</v>
      </c>
      <c r="N111" s="75">
        <f>'PSOC 22-23'!$K111+'PSOC 22-23'!$L111+M111</f>
        <v>318252</v>
      </c>
    </row>
    <row r="112" spans="1:14" x14ac:dyDescent="0.25">
      <c r="A112" s="71" t="s">
        <v>99</v>
      </c>
      <c r="B112" s="72" t="s">
        <v>8</v>
      </c>
      <c r="C112" s="73" t="s">
        <v>849</v>
      </c>
      <c r="D112" s="72" t="s">
        <v>11</v>
      </c>
      <c r="E112" s="74" t="s">
        <v>10</v>
      </c>
      <c r="F112" s="75">
        <v>254789</v>
      </c>
      <c r="G112" s="75">
        <v>230044</v>
      </c>
      <c r="H112" s="75">
        <v>181455</v>
      </c>
      <c r="I112" s="75">
        <v>0</v>
      </c>
      <c r="J112" s="75">
        <v>28041</v>
      </c>
      <c r="K112" s="75">
        <v>209496</v>
      </c>
      <c r="L112" s="75">
        <v>0</v>
      </c>
      <c r="M112" s="75">
        <v>65042</v>
      </c>
      <c r="N112" s="75">
        <f>'PSOC 22-23'!$K112+'PSOC 22-23'!$L112+M112</f>
        <v>274538</v>
      </c>
    </row>
    <row r="113" spans="1:14" x14ac:dyDescent="0.25">
      <c r="A113" s="71" t="s">
        <v>98</v>
      </c>
      <c r="B113" s="72" t="s">
        <v>14</v>
      </c>
      <c r="C113" s="73" t="s">
        <v>858</v>
      </c>
      <c r="D113" s="72" t="s">
        <v>11</v>
      </c>
      <c r="E113" s="74" t="s">
        <v>97</v>
      </c>
      <c r="F113" s="75">
        <v>367138</v>
      </c>
      <c r="G113" s="75">
        <v>192549</v>
      </c>
      <c r="H113" s="75">
        <v>1057749</v>
      </c>
      <c r="I113" s="75">
        <v>143426</v>
      </c>
      <c r="J113" s="75">
        <v>0</v>
      </c>
      <c r="K113" s="75">
        <v>1201175</v>
      </c>
      <c r="L113" s="75">
        <v>0</v>
      </c>
      <c r="M113" s="75">
        <v>0</v>
      </c>
      <c r="N113" s="75">
        <f>'PSOC 22-23'!$K113+'PSOC 22-23'!$L113+M113</f>
        <v>1201175</v>
      </c>
    </row>
    <row r="114" spans="1:14" x14ac:dyDescent="0.25">
      <c r="A114" s="71" t="s">
        <v>96</v>
      </c>
      <c r="B114" s="72" t="s">
        <v>8</v>
      </c>
      <c r="C114" s="73" t="s">
        <v>853</v>
      </c>
      <c r="D114" s="72" t="s">
        <v>29</v>
      </c>
      <c r="E114" s="74" t="s">
        <v>4</v>
      </c>
      <c r="F114" s="75">
        <v>247220</v>
      </c>
      <c r="G114" s="75">
        <v>43444</v>
      </c>
      <c r="H114" s="75">
        <v>195428</v>
      </c>
      <c r="I114" s="75">
        <v>30441</v>
      </c>
      <c r="J114" s="75">
        <v>0</v>
      </c>
      <c r="K114" s="75">
        <v>225869</v>
      </c>
      <c r="L114" s="75">
        <v>71290</v>
      </c>
      <c r="M114" s="75">
        <v>0</v>
      </c>
      <c r="N114" s="75">
        <f>'PSOC 22-23'!$K114+'PSOC 22-23'!$L114+M114</f>
        <v>297159</v>
      </c>
    </row>
    <row r="115" spans="1:14" x14ac:dyDescent="0.25">
      <c r="A115" s="71" t="s">
        <v>95</v>
      </c>
      <c r="B115" s="72" t="s">
        <v>8</v>
      </c>
      <c r="C115" s="73" t="s">
        <v>857</v>
      </c>
      <c r="D115" s="72" t="s">
        <v>29</v>
      </c>
      <c r="E115" s="74" t="s">
        <v>4</v>
      </c>
      <c r="F115" s="75">
        <v>247220</v>
      </c>
      <c r="G115" s="75">
        <v>201610</v>
      </c>
      <c r="H115" s="75">
        <v>178677</v>
      </c>
      <c r="I115" s="75">
        <v>39785</v>
      </c>
      <c r="J115" s="75">
        <v>0</v>
      </c>
      <c r="K115" s="75">
        <v>218462</v>
      </c>
      <c r="L115" s="75">
        <v>28349</v>
      </c>
      <c r="M115" s="75">
        <v>0</v>
      </c>
      <c r="N115" s="75">
        <f>'PSOC 22-23'!$K115+'PSOC 22-23'!$L115+M115</f>
        <v>246811</v>
      </c>
    </row>
    <row r="116" spans="1:14" x14ac:dyDescent="0.25">
      <c r="A116" s="71" t="s">
        <v>94</v>
      </c>
      <c r="B116" s="72" t="s">
        <v>17</v>
      </c>
      <c r="C116" s="73" t="s">
        <v>849</v>
      </c>
      <c r="D116" s="72" t="s">
        <v>17</v>
      </c>
      <c r="E116" s="74" t="s">
        <v>47</v>
      </c>
      <c r="F116" s="75">
        <v>0</v>
      </c>
      <c r="G116" s="75">
        <v>0</v>
      </c>
      <c r="H116" s="75">
        <v>0</v>
      </c>
      <c r="I116" s="75">
        <v>0</v>
      </c>
      <c r="J116" s="75">
        <v>0</v>
      </c>
      <c r="K116" s="75">
        <v>0</v>
      </c>
      <c r="L116" s="75">
        <v>14629</v>
      </c>
      <c r="M116" s="75">
        <v>0</v>
      </c>
      <c r="N116" s="75">
        <f>'PSOC 22-23'!$K116+'PSOC 22-23'!$L116+M116</f>
        <v>14629</v>
      </c>
    </row>
    <row r="117" spans="1:14" x14ac:dyDescent="0.25">
      <c r="A117" s="71" t="s">
        <v>93</v>
      </c>
      <c r="B117" s="72" t="s">
        <v>8</v>
      </c>
      <c r="C117" s="73" t="s">
        <v>851</v>
      </c>
      <c r="D117" s="72" t="s">
        <v>29</v>
      </c>
      <c r="E117" s="74" t="s">
        <v>4</v>
      </c>
      <c r="F117" s="75">
        <v>247220</v>
      </c>
      <c r="G117" s="75">
        <v>68000</v>
      </c>
      <c r="H117" s="75">
        <v>233058</v>
      </c>
      <c r="I117" s="75">
        <v>31489</v>
      </c>
      <c r="J117" s="75">
        <v>0</v>
      </c>
      <c r="K117" s="75">
        <v>264547</v>
      </c>
      <c r="L117" s="75">
        <v>73318</v>
      </c>
      <c r="M117" s="75">
        <v>0</v>
      </c>
      <c r="N117" s="75">
        <f>'PSOC 22-23'!$K117+'PSOC 22-23'!$L117+M117</f>
        <v>337865</v>
      </c>
    </row>
    <row r="118" spans="1:14" x14ac:dyDescent="0.25">
      <c r="A118" s="71" t="s">
        <v>92</v>
      </c>
      <c r="B118" s="72" t="s">
        <v>12</v>
      </c>
      <c r="C118" s="73" t="s">
        <v>856</v>
      </c>
      <c r="D118" s="72" t="s">
        <v>11</v>
      </c>
      <c r="E118" s="74" t="s">
        <v>31</v>
      </c>
      <c r="F118" s="75">
        <v>41962</v>
      </c>
      <c r="G118" s="75">
        <v>6000</v>
      </c>
      <c r="H118" s="75">
        <v>34181</v>
      </c>
      <c r="I118" s="75">
        <v>0</v>
      </c>
      <c r="J118" s="75">
        <v>5000</v>
      </c>
      <c r="K118" s="75">
        <v>39181</v>
      </c>
      <c r="L118" s="75">
        <v>0</v>
      </c>
      <c r="M118" s="75">
        <v>0</v>
      </c>
      <c r="N118" s="75">
        <f>'PSOC 22-23'!$K118+'PSOC 22-23'!$L118+M118</f>
        <v>39181</v>
      </c>
    </row>
    <row r="119" spans="1:14" x14ac:dyDescent="0.25">
      <c r="A119" s="71" t="s">
        <v>91</v>
      </c>
      <c r="B119" s="72" t="s">
        <v>12</v>
      </c>
      <c r="C119" s="73" t="s">
        <v>849</v>
      </c>
      <c r="D119" s="72" t="s">
        <v>7</v>
      </c>
      <c r="E119" s="74" t="s">
        <v>19</v>
      </c>
      <c r="F119" s="75">
        <v>153163</v>
      </c>
      <c r="G119" s="75">
        <v>10000</v>
      </c>
      <c r="H119" s="75">
        <v>111132</v>
      </c>
      <c r="I119" s="75">
        <v>0</v>
      </c>
      <c r="J119" s="75">
        <v>10000</v>
      </c>
      <c r="K119" s="75">
        <v>121132</v>
      </c>
      <c r="L119" s="75">
        <v>8970</v>
      </c>
      <c r="M119" s="75">
        <v>236</v>
      </c>
      <c r="N119" s="75">
        <f>'PSOC 22-23'!$K119+'PSOC 22-23'!$L119+M119</f>
        <v>130338</v>
      </c>
    </row>
    <row r="120" spans="1:14" x14ac:dyDescent="0.25">
      <c r="A120" s="71" t="s">
        <v>90</v>
      </c>
      <c r="B120" s="72" t="s">
        <v>8</v>
      </c>
      <c r="C120" s="73" t="s">
        <v>848</v>
      </c>
      <c r="D120" s="72" t="s">
        <v>11</v>
      </c>
      <c r="E120" s="74" t="s">
        <v>4</v>
      </c>
      <c r="F120" s="75">
        <v>269927</v>
      </c>
      <c r="G120" s="75">
        <v>163222</v>
      </c>
      <c r="H120" s="75">
        <v>256603</v>
      </c>
      <c r="I120" s="75">
        <v>32144</v>
      </c>
      <c r="J120" s="75">
        <v>0</v>
      </c>
      <c r="K120" s="75">
        <v>288747</v>
      </c>
      <c r="L120" s="75">
        <v>0</v>
      </c>
      <c r="M120" s="75">
        <v>0</v>
      </c>
      <c r="N120" s="75">
        <f>'PSOC 22-23'!$K120+'PSOC 22-23'!$L120+M120</f>
        <v>288747</v>
      </c>
    </row>
    <row r="121" spans="1:14" x14ac:dyDescent="0.25">
      <c r="A121" s="71" t="s">
        <v>89</v>
      </c>
      <c r="B121" s="72" t="s">
        <v>8</v>
      </c>
      <c r="C121" s="73" t="s">
        <v>856</v>
      </c>
      <c r="D121" s="72" t="s">
        <v>29</v>
      </c>
      <c r="E121" s="74" t="s">
        <v>4</v>
      </c>
      <c r="F121" s="75">
        <v>247220</v>
      </c>
      <c r="G121" s="75">
        <v>250000</v>
      </c>
      <c r="H121" s="75">
        <v>190431</v>
      </c>
      <c r="I121" s="75">
        <v>34304</v>
      </c>
      <c r="J121" s="75">
        <v>0</v>
      </c>
      <c r="K121" s="75">
        <v>224735</v>
      </c>
      <c r="L121" s="75">
        <v>125642</v>
      </c>
      <c r="M121" s="75">
        <v>0</v>
      </c>
      <c r="N121" s="75">
        <f>'PSOC 22-23'!$K121+'PSOC 22-23'!$L121+M121</f>
        <v>350377</v>
      </c>
    </row>
    <row r="122" spans="1:14" x14ac:dyDescent="0.25">
      <c r="A122" s="71" t="s">
        <v>88</v>
      </c>
      <c r="B122" s="72" t="s">
        <v>8</v>
      </c>
      <c r="C122" s="73" t="s">
        <v>858</v>
      </c>
      <c r="D122" s="72" t="s">
        <v>11</v>
      </c>
      <c r="E122" s="74" t="s">
        <v>47</v>
      </c>
      <c r="F122" s="75">
        <v>254789</v>
      </c>
      <c r="G122" s="75">
        <v>65000</v>
      </c>
      <c r="H122" s="75">
        <v>181455</v>
      </c>
      <c r="I122" s="75">
        <v>0</v>
      </c>
      <c r="J122" s="75">
        <v>28041</v>
      </c>
      <c r="K122" s="75">
        <v>209496</v>
      </c>
      <c r="L122" s="75">
        <v>0</v>
      </c>
      <c r="M122" s="75">
        <v>0</v>
      </c>
      <c r="N122" s="75">
        <f>'PSOC 22-23'!$K122+'PSOC 22-23'!$L122+M122</f>
        <v>209496</v>
      </c>
    </row>
    <row r="123" spans="1:14" x14ac:dyDescent="0.25">
      <c r="A123" s="71" t="s">
        <v>87</v>
      </c>
      <c r="B123" s="72" t="s">
        <v>12</v>
      </c>
      <c r="C123" s="73" t="s">
        <v>856</v>
      </c>
      <c r="D123" s="72" t="s">
        <v>7</v>
      </c>
      <c r="E123" s="74" t="s">
        <v>19</v>
      </c>
      <c r="F123" s="75">
        <v>24776</v>
      </c>
      <c r="G123" s="75">
        <v>5000</v>
      </c>
      <c r="H123" s="75">
        <v>18796</v>
      </c>
      <c r="I123" s="75">
        <v>0</v>
      </c>
      <c r="J123" s="75">
        <v>5000</v>
      </c>
      <c r="K123" s="75">
        <v>23796</v>
      </c>
      <c r="L123" s="75">
        <v>0</v>
      </c>
      <c r="M123" s="75">
        <v>0</v>
      </c>
      <c r="N123" s="75">
        <f>'PSOC 22-23'!$K123+'PSOC 22-23'!$L123+M123</f>
        <v>23796</v>
      </c>
    </row>
    <row r="124" spans="1:14" x14ac:dyDescent="0.25">
      <c r="A124" s="71" t="s">
        <v>86</v>
      </c>
      <c r="B124" s="72" t="s">
        <v>8</v>
      </c>
      <c r="C124" s="73" t="s">
        <v>854</v>
      </c>
      <c r="D124" s="72" t="s">
        <v>29</v>
      </c>
      <c r="E124" s="74" t="s">
        <v>4</v>
      </c>
      <c r="F124" s="75">
        <v>247220</v>
      </c>
      <c r="G124" s="75">
        <v>66261</v>
      </c>
      <c r="H124" s="75">
        <v>176218</v>
      </c>
      <c r="I124" s="75">
        <v>42105</v>
      </c>
      <c r="J124" s="75">
        <v>0</v>
      </c>
      <c r="K124" s="75">
        <v>218323</v>
      </c>
      <c r="L124" s="75">
        <v>0</v>
      </c>
      <c r="M124" s="75">
        <v>0</v>
      </c>
      <c r="N124" s="75">
        <f>'PSOC 22-23'!$K124+'PSOC 22-23'!$L124+M124</f>
        <v>218323</v>
      </c>
    </row>
    <row r="125" spans="1:14" x14ac:dyDescent="0.25">
      <c r="A125" s="71" t="s">
        <v>85</v>
      </c>
      <c r="B125" s="72" t="s">
        <v>12</v>
      </c>
      <c r="C125" s="73" t="s">
        <v>861</v>
      </c>
      <c r="D125" s="72" t="s">
        <v>29</v>
      </c>
      <c r="E125" s="74" t="s">
        <v>10</v>
      </c>
      <c r="F125" s="75">
        <v>160370</v>
      </c>
      <c r="G125" s="75">
        <v>43004</v>
      </c>
      <c r="H125" s="75">
        <v>116119</v>
      </c>
      <c r="I125" s="75">
        <v>0</v>
      </c>
      <c r="J125" s="75">
        <v>15743</v>
      </c>
      <c r="K125" s="75">
        <v>131862</v>
      </c>
      <c r="L125" s="75">
        <v>0</v>
      </c>
      <c r="M125" s="75">
        <v>12898</v>
      </c>
      <c r="N125" s="75">
        <f>'PSOC 22-23'!$K125+'PSOC 22-23'!$L125+M125</f>
        <v>144760</v>
      </c>
    </row>
    <row r="126" spans="1:14" x14ac:dyDescent="0.25">
      <c r="A126" s="71" t="s">
        <v>84</v>
      </c>
      <c r="B126" s="72" t="s">
        <v>8</v>
      </c>
      <c r="C126" s="73" t="s">
        <v>861</v>
      </c>
      <c r="D126" s="72" t="s">
        <v>29</v>
      </c>
      <c r="E126" s="74" t="s">
        <v>4</v>
      </c>
      <c r="F126" s="75">
        <v>247220</v>
      </c>
      <c r="G126" s="75">
        <v>60000</v>
      </c>
      <c r="H126" s="75">
        <v>176218</v>
      </c>
      <c r="I126" s="75">
        <v>42105</v>
      </c>
      <c r="J126" s="75">
        <v>0</v>
      </c>
      <c r="K126" s="75">
        <v>218323</v>
      </c>
      <c r="L126" s="75">
        <v>29445</v>
      </c>
      <c r="M126" s="75">
        <v>0</v>
      </c>
      <c r="N126" s="75">
        <f>'PSOC 22-23'!$K126+'PSOC 22-23'!$L126+M126</f>
        <v>247768</v>
      </c>
    </row>
    <row r="127" spans="1:14" x14ac:dyDescent="0.25">
      <c r="A127" s="71" t="s">
        <v>83</v>
      </c>
      <c r="B127" s="72" t="s">
        <v>12</v>
      </c>
      <c r="C127" s="73" t="s">
        <v>852</v>
      </c>
      <c r="D127" s="72" t="s">
        <v>29</v>
      </c>
      <c r="E127" s="74" t="s">
        <v>19</v>
      </c>
      <c r="F127" s="75">
        <v>160370</v>
      </c>
      <c r="G127" s="75">
        <v>100500</v>
      </c>
      <c r="H127" s="75">
        <v>180026</v>
      </c>
      <c r="I127" s="75">
        <v>0</v>
      </c>
      <c r="J127" s="75">
        <v>5000</v>
      </c>
      <c r="K127" s="75">
        <v>185026</v>
      </c>
      <c r="L127" s="75">
        <v>84092</v>
      </c>
      <c r="M127" s="75">
        <v>0</v>
      </c>
      <c r="N127" s="75">
        <f>'PSOC 22-23'!$K127+'PSOC 22-23'!$L127+M127</f>
        <v>269118</v>
      </c>
    </row>
    <row r="128" spans="1:14" x14ac:dyDescent="0.25">
      <c r="A128" s="71" t="s">
        <v>82</v>
      </c>
      <c r="B128" s="72" t="s">
        <v>8</v>
      </c>
      <c r="C128" s="73" t="s">
        <v>849</v>
      </c>
      <c r="D128" s="72" t="s">
        <v>11</v>
      </c>
      <c r="E128" s="74" t="s">
        <v>56</v>
      </c>
      <c r="F128" s="75">
        <v>262358</v>
      </c>
      <c r="G128" s="75">
        <v>65000</v>
      </c>
      <c r="H128" s="75">
        <v>250052</v>
      </c>
      <c r="I128" s="75">
        <v>0</v>
      </c>
      <c r="J128" s="75">
        <v>5000</v>
      </c>
      <c r="K128" s="75">
        <v>255052</v>
      </c>
      <c r="L128" s="75">
        <v>0</v>
      </c>
      <c r="M128" s="75">
        <v>0</v>
      </c>
      <c r="N128" s="75">
        <f>'PSOC 22-23'!$K128+'PSOC 22-23'!$L128+M128</f>
        <v>255052</v>
      </c>
    </row>
    <row r="129" spans="1:14" x14ac:dyDescent="0.25">
      <c r="A129" s="71" t="s">
        <v>81</v>
      </c>
      <c r="B129" s="72" t="s">
        <v>8</v>
      </c>
      <c r="C129" s="73" t="s">
        <v>855</v>
      </c>
      <c r="D129" s="72" t="s">
        <v>29</v>
      </c>
      <c r="E129" s="74" t="s">
        <v>4</v>
      </c>
      <c r="F129" s="75">
        <v>247220</v>
      </c>
      <c r="G129" s="75">
        <v>105000</v>
      </c>
      <c r="H129" s="75">
        <v>177140</v>
      </c>
      <c r="I129" s="75">
        <v>41235</v>
      </c>
      <c r="J129" s="75">
        <v>0</v>
      </c>
      <c r="K129" s="75">
        <v>218375</v>
      </c>
      <c r="L129" s="75">
        <v>41004</v>
      </c>
      <c r="M129" s="75">
        <v>0</v>
      </c>
      <c r="N129" s="75">
        <f>'PSOC 22-23'!$K129+'PSOC 22-23'!$L129+M129</f>
        <v>259379</v>
      </c>
    </row>
    <row r="130" spans="1:14" x14ac:dyDescent="0.25">
      <c r="A130" s="71" t="s">
        <v>80</v>
      </c>
      <c r="B130" s="72" t="s">
        <v>8</v>
      </c>
      <c r="C130" s="73" t="s">
        <v>861</v>
      </c>
      <c r="D130" s="72" t="s">
        <v>29</v>
      </c>
      <c r="E130" s="74" t="s">
        <v>6</v>
      </c>
      <c r="F130" s="75">
        <v>247220</v>
      </c>
      <c r="G130" s="75">
        <v>205987</v>
      </c>
      <c r="H130" s="75">
        <v>176218</v>
      </c>
      <c r="I130" s="75">
        <v>0</v>
      </c>
      <c r="J130" s="75">
        <v>27054</v>
      </c>
      <c r="K130" s="75">
        <v>203272</v>
      </c>
      <c r="L130" s="75">
        <v>24866</v>
      </c>
      <c r="M130" s="75">
        <v>0</v>
      </c>
      <c r="N130" s="75">
        <f>'PSOC 22-23'!$K130+'PSOC 22-23'!$L130+M130</f>
        <v>228138</v>
      </c>
    </row>
    <row r="131" spans="1:14" x14ac:dyDescent="0.25">
      <c r="A131" s="71" t="s">
        <v>79</v>
      </c>
      <c r="B131" s="72" t="s">
        <v>17</v>
      </c>
      <c r="C131" s="73" t="s">
        <v>851</v>
      </c>
      <c r="D131" s="72" t="s">
        <v>17</v>
      </c>
      <c r="E131" s="74" t="s">
        <v>31</v>
      </c>
      <c r="F131" s="75">
        <v>0</v>
      </c>
      <c r="G131" s="75">
        <v>0</v>
      </c>
      <c r="H131" s="75">
        <v>0</v>
      </c>
      <c r="I131" s="75">
        <v>0</v>
      </c>
      <c r="J131" s="75">
        <v>0</v>
      </c>
      <c r="K131" s="75">
        <v>0</v>
      </c>
      <c r="L131" s="75">
        <v>162638</v>
      </c>
      <c r="M131" s="75">
        <v>13345</v>
      </c>
      <c r="N131" s="75">
        <f>'PSOC 22-23'!$K131+'PSOC 22-23'!$L131+M131</f>
        <v>175983</v>
      </c>
    </row>
    <row r="132" spans="1:14" x14ac:dyDescent="0.25">
      <c r="A132" s="71" t="s">
        <v>78</v>
      </c>
      <c r="B132" s="72" t="s">
        <v>17</v>
      </c>
      <c r="C132" s="73" t="s">
        <v>849</v>
      </c>
      <c r="D132" s="72" t="s">
        <v>17</v>
      </c>
      <c r="E132" s="74" t="s">
        <v>31</v>
      </c>
      <c r="F132" s="75">
        <v>0</v>
      </c>
      <c r="G132" s="75">
        <v>0</v>
      </c>
      <c r="H132" s="75">
        <v>0</v>
      </c>
      <c r="I132" s="75">
        <v>0</v>
      </c>
      <c r="J132" s="75">
        <v>0</v>
      </c>
      <c r="K132" s="75">
        <v>0</v>
      </c>
      <c r="L132" s="75">
        <v>2193</v>
      </c>
      <c r="M132" s="75">
        <v>0</v>
      </c>
      <c r="N132" s="75">
        <f>'PSOC 22-23'!$K132+'PSOC 22-23'!$L132+M132</f>
        <v>2193</v>
      </c>
    </row>
    <row r="133" spans="1:14" x14ac:dyDescent="0.25">
      <c r="A133" s="71" t="s">
        <v>77</v>
      </c>
      <c r="B133" s="72" t="s">
        <v>17</v>
      </c>
      <c r="C133" s="73" t="s">
        <v>847</v>
      </c>
      <c r="D133" s="72" t="s">
        <v>17</v>
      </c>
      <c r="E133" s="74" t="s">
        <v>31</v>
      </c>
      <c r="F133" s="75">
        <v>0</v>
      </c>
      <c r="G133" s="75">
        <v>0</v>
      </c>
      <c r="H133" s="75">
        <v>0</v>
      </c>
      <c r="I133" s="75">
        <v>0</v>
      </c>
      <c r="J133" s="75">
        <v>0</v>
      </c>
      <c r="K133" s="75">
        <v>0</v>
      </c>
      <c r="L133" s="75">
        <v>22060</v>
      </c>
      <c r="M133" s="75">
        <v>247119</v>
      </c>
      <c r="N133" s="75">
        <f>'PSOC 22-23'!$K133+'PSOC 22-23'!$L133+M133</f>
        <v>269179</v>
      </c>
    </row>
    <row r="134" spans="1:14" x14ac:dyDescent="0.25">
      <c r="A134" s="71" t="s">
        <v>76</v>
      </c>
      <c r="B134" s="72" t="s">
        <v>17</v>
      </c>
      <c r="C134" s="73" t="s">
        <v>854</v>
      </c>
      <c r="D134" s="72" t="s">
        <v>17</v>
      </c>
      <c r="E134" s="74" t="s">
        <v>31</v>
      </c>
      <c r="F134" s="75">
        <v>0</v>
      </c>
      <c r="G134" s="75">
        <v>0</v>
      </c>
      <c r="H134" s="75">
        <v>0</v>
      </c>
      <c r="I134" s="75">
        <v>0</v>
      </c>
      <c r="J134" s="75">
        <v>0</v>
      </c>
      <c r="K134" s="75">
        <v>0</v>
      </c>
      <c r="L134" s="75">
        <v>29674</v>
      </c>
      <c r="M134" s="75">
        <v>0</v>
      </c>
      <c r="N134" s="75">
        <f>'PSOC 22-23'!$K134+'PSOC 22-23'!$L134+M134</f>
        <v>29674</v>
      </c>
    </row>
    <row r="135" spans="1:14" x14ac:dyDescent="0.25">
      <c r="A135" s="71" t="s">
        <v>75</v>
      </c>
      <c r="B135" s="72" t="s">
        <v>17</v>
      </c>
      <c r="C135" s="73" t="s">
        <v>852</v>
      </c>
      <c r="D135" s="72" t="s">
        <v>17</v>
      </c>
      <c r="E135" s="74" t="s">
        <v>31</v>
      </c>
      <c r="F135" s="75">
        <v>0</v>
      </c>
      <c r="G135" s="75">
        <v>0</v>
      </c>
      <c r="H135" s="75">
        <v>0</v>
      </c>
      <c r="I135" s="75">
        <v>0</v>
      </c>
      <c r="J135" s="75">
        <v>0</v>
      </c>
      <c r="K135" s="75">
        <v>0</v>
      </c>
      <c r="L135" s="75">
        <v>19209</v>
      </c>
      <c r="M135" s="75">
        <v>0</v>
      </c>
      <c r="N135" s="75">
        <f>'PSOC 22-23'!$K135+'PSOC 22-23'!$L135+M135</f>
        <v>19209</v>
      </c>
    </row>
    <row r="136" spans="1:14" x14ac:dyDescent="0.25">
      <c r="A136" s="71" t="s">
        <v>74</v>
      </c>
      <c r="B136" s="72" t="s">
        <v>17</v>
      </c>
      <c r="C136" s="73" t="s">
        <v>855</v>
      </c>
      <c r="D136" s="72" t="s">
        <v>17</v>
      </c>
      <c r="E136" s="74" t="s">
        <v>31</v>
      </c>
      <c r="F136" s="75">
        <v>0</v>
      </c>
      <c r="G136" s="75">
        <v>0</v>
      </c>
      <c r="H136" s="75">
        <v>0</v>
      </c>
      <c r="I136" s="75">
        <v>0</v>
      </c>
      <c r="J136" s="75">
        <v>0</v>
      </c>
      <c r="K136" s="75">
        <v>0</v>
      </c>
      <c r="L136" s="75">
        <v>25399</v>
      </c>
      <c r="M136" s="75">
        <v>0</v>
      </c>
      <c r="N136" s="75">
        <f>'PSOC 22-23'!$K136+'PSOC 22-23'!$L136+M136</f>
        <v>25399</v>
      </c>
    </row>
    <row r="137" spans="1:14" x14ac:dyDescent="0.25">
      <c r="A137" s="71" t="s">
        <v>73</v>
      </c>
      <c r="B137" s="72" t="s">
        <v>17</v>
      </c>
      <c r="C137" s="73" t="s">
        <v>849</v>
      </c>
      <c r="D137" s="72" t="s">
        <v>17</v>
      </c>
      <c r="E137" s="74" t="s">
        <v>31</v>
      </c>
      <c r="F137" s="75">
        <v>0</v>
      </c>
      <c r="G137" s="75">
        <v>30000</v>
      </c>
      <c r="H137" s="75">
        <v>0</v>
      </c>
      <c r="I137" s="75">
        <v>0</v>
      </c>
      <c r="J137" s="75">
        <v>0</v>
      </c>
      <c r="K137" s="75">
        <v>0</v>
      </c>
      <c r="L137" s="75">
        <v>129297</v>
      </c>
      <c r="M137" s="75">
        <v>13345</v>
      </c>
      <c r="N137" s="75">
        <f>'PSOC 22-23'!$K137+'PSOC 22-23'!$L137+M137</f>
        <v>142642</v>
      </c>
    </row>
    <row r="138" spans="1:14" x14ac:dyDescent="0.25">
      <c r="A138" s="71" t="s">
        <v>72</v>
      </c>
      <c r="B138" s="72" t="s">
        <v>17</v>
      </c>
      <c r="C138" s="73" t="s">
        <v>849</v>
      </c>
      <c r="D138" s="72" t="s">
        <v>17</v>
      </c>
      <c r="E138" s="74" t="s">
        <v>31</v>
      </c>
      <c r="F138" s="75">
        <v>0</v>
      </c>
      <c r="G138" s="75">
        <v>0</v>
      </c>
      <c r="H138" s="75">
        <v>0</v>
      </c>
      <c r="I138" s="75">
        <v>0</v>
      </c>
      <c r="J138" s="75">
        <v>0</v>
      </c>
      <c r="K138" s="75">
        <v>0</v>
      </c>
      <c r="L138" s="75">
        <v>2193</v>
      </c>
      <c r="M138" s="75">
        <v>0</v>
      </c>
      <c r="N138" s="75">
        <f>'PSOC 22-23'!$K138+'PSOC 22-23'!$L138+M138</f>
        <v>2193</v>
      </c>
    </row>
    <row r="139" spans="1:14" x14ac:dyDescent="0.25">
      <c r="A139" s="71" t="s">
        <v>71</v>
      </c>
      <c r="B139" s="72" t="s">
        <v>8</v>
      </c>
      <c r="C139" s="73" t="s">
        <v>847</v>
      </c>
      <c r="D139" s="72" t="s">
        <v>7</v>
      </c>
      <c r="E139" s="74" t="s">
        <v>6</v>
      </c>
      <c r="F139" s="75">
        <v>239654</v>
      </c>
      <c r="G139" s="75">
        <v>0</v>
      </c>
      <c r="H139" s="75">
        <v>111796</v>
      </c>
      <c r="I139" s="75">
        <v>0</v>
      </c>
      <c r="J139" s="75">
        <v>0</v>
      </c>
      <c r="K139" s="75">
        <v>111796</v>
      </c>
      <c r="L139" s="75">
        <v>0</v>
      </c>
      <c r="M139" s="75">
        <v>0</v>
      </c>
      <c r="N139" s="75">
        <f>'PSOC 22-23'!$K139+'PSOC 22-23'!$L139+M139</f>
        <v>111796</v>
      </c>
    </row>
    <row r="140" spans="1:14" x14ac:dyDescent="0.25">
      <c r="A140" s="71" t="s">
        <v>70</v>
      </c>
      <c r="B140" s="72" t="s">
        <v>8</v>
      </c>
      <c r="C140" s="73" t="s">
        <v>852</v>
      </c>
      <c r="D140" s="72" t="s">
        <v>7</v>
      </c>
      <c r="E140" s="74" t="s">
        <v>6</v>
      </c>
      <c r="F140" s="75">
        <v>239654</v>
      </c>
      <c r="G140" s="75">
        <v>188892</v>
      </c>
      <c r="H140" s="75">
        <v>170983</v>
      </c>
      <c r="I140" s="75">
        <v>0</v>
      </c>
      <c r="J140" s="75">
        <v>26068</v>
      </c>
      <c r="K140" s="75">
        <v>197051</v>
      </c>
      <c r="L140" s="75">
        <v>4990</v>
      </c>
      <c r="M140" s="75">
        <v>0</v>
      </c>
      <c r="N140" s="75">
        <f>'PSOC 22-23'!$K140+'PSOC 22-23'!$L140+M140</f>
        <v>202041</v>
      </c>
    </row>
    <row r="141" spans="1:14" x14ac:dyDescent="0.25">
      <c r="A141" s="71" t="s">
        <v>69</v>
      </c>
      <c r="B141" s="72" t="s">
        <v>8</v>
      </c>
      <c r="C141" s="73" t="s">
        <v>851</v>
      </c>
      <c r="D141" s="72" t="s">
        <v>29</v>
      </c>
      <c r="E141" s="74" t="s">
        <v>6</v>
      </c>
      <c r="F141" s="75">
        <v>247220</v>
      </c>
      <c r="G141" s="75">
        <v>230000</v>
      </c>
      <c r="H141" s="75">
        <v>178244</v>
      </c>
      <c r="I141" s="75">
        <v>0</v>
      </c>
      <c r="J141" s="75">
        <v>25028</v>
      </c>
      <c r="K141" s="75">
        <v>203272</v>
      </c>
      <c r="L141" s="75">
        <v>79696</v>
      </c>
      <c r="M141" s="75">
        <v>0</v>
      </c>
      <c r="N141" s="75">
        <f>'PSOC 22-23'!$K141+'PSOC 22-23'!$L141+M141</f>
        <v>282968</v>
      </c>
    </row>
    <row r="142" spans="1:14" x14ac:dyDescent="0.25">
      <c r="A142" s="71" t="s">
        <v>68</v>
      </c>
      <c r="B142" s="72" t="s">
        <v>8</v>
      </c>
      <c r="C142" s="73" t="s">
        <v>854</v>
      </c>
      <c r="D142" s="72" t="s">
        <v>7</v>
      </c>
      <c r="E142" s="74" t="s">
        <v>6</v>
      </c>
      <c r="F142" s="75">
        <v>239654</v>
      </c>
      <c r="G142" s="75">
        <v>204005</v>
      </c>
      <c r="H142" s="75">
        <v>170983</v>
      </c>
      <c r="I142" s="75">
        <v>0</v>
      </c>
      <c r="J142" s="75">
        <v>26068</v>
      </c>
      <c r="K142" s="75">
        <v>197051</v>
      </c>
      <c r="L142" s="75">
        <v>26819</v>
      </c>
      <c r="M142" s="75">
        <v>0</v>
      </c>
      <c r="N142" s="75">
        <f>'PSOC 22-23'!$K142+'PSOC 22-23'!$L142+M142</f>
        <v>223870</v>
      </c>
    </row>
    <row r="143" spans="1:14" x14ac:dyDescent="0.25">
      <c r="A143" s="71" t="s">
        <v>67</v>
      </c>
      <c r="B143" s="72" t="s">
        <v>8</v>
      </c>
      <c r="C143" s="73" t="s">
        <v>847</v>
      </c>
      <c r="D143" s="72" t="s">
        <v>7</v>
      </c>
      <c r="E143" s="74" t="s">
        <v>6</v>
      </c>
      <c r="F143" s="75">
        <v>239654</v>
      </c>
      <c r="G143" s="75">
        <v>0</v>
      </c>
      <c r="H143" s="75">
        <v>69370</v>
      </c>
      <c r="I143" s="75">
        <v>0</v>
      </c>
      <c r="J143" s="75">
        <v>0</v>
      </c>
      <c r="K143" s="75">
        <v>69370</v>
      </c>
      <c r="L143" s="75">
        <v>0</v>
      </c>
      <c r="M143" s="75">
        <v>0</v>
      </c>
      <c r="N143" s="75">
        <f>'PSOC 22-23'!$K143+'PSOC 22-23'!$L143+M143</f>
        <v>69370</v>
      </c>
    </row>
    <row r="144" spans="1:14" x14ac:dyDescent="0.25">
      <c r="A144" s="71" t="s">
        <v>66</v>
      </c>
      <c r="B144" s="72" t="s">
        <v>8</v>
      </c>
      <c r="C144" s="73" t="s">
        <v>853</v>
      </c>
      <c r="D144" s="72" t="s">
        <v>7</v>
      </c>
      <c r="E144" s="74" t="s">
        <v>6</v>
      </c>
      <c r="F144" s="75">
        <v>239654</v>
      </c>
      <c r="G144" s="75">
        <v>129000</v>
      </c>
      <c r="H144" s="75">
        <v>107010</v>
      </c>
      <c r="I144" s="75">
        <v>0</v>
      </c>
      <c r="J144" s="75">
        <v>50000</v>
      </c>
      <c r="K144" s="75">
        <v>157010</v>
      </c>
      <c r="L144" s="75">
        <v>0</v>
      </c>
      <c r="M144" s="75">
        <v>0</v>
      </c>
      <c r="N144" s="75">
        <f>'PSOC 22-23'!$K144+'PSOC 22-23'!$L144+M144</f>
        <v>157010</v>
      </c>
    </row>
    <row r="145" spans="1:14" x14ac:dyDescent="0.25">
      <c r="A145" s="71" t="s">
        <v>65</v>
      </c>
      <c r="B145" s="72" t="s">
        <v>8</v>
      </c>
      <c r="C145" s="73" t="s">
        <v>849</v>
      </c>
      <c r="D145" s="72" t="s">
        <v>7</v>
      </c>
      <c r="E145" s="74" t="s">
        <v>6</v>
      </c>
      <c r="F145" s="75">
        <v>239654</v>
      </c>
      <c r="G145" s="75">
        <v>66736</v>
      </c>
      <c r="H145" s="75">
        <v>170983</v>
      </c>
      <c r="I145" s="75">
        <v>0</v>
      </c>
      <c r="J145" s="75">
        <v>26068</v>
      </c>
      <c r="K145" s="75">
        <v>197051</v>
      </c>
      <c r="L145" s="75">
        <v>0</v>
      </c>
      <c r="M145" s="75">
        <v>0</v>
      </c>
      <c r="N145" s="75">
        <f>'PSOC 22-23'!$K145+'PSOC 22-23'!$L145+M145</f>
        <v>197051</v>
      </c>
    </row>
    <row r="146" spans="1:14" x14ac:dyDescent="0.25">
      <c r="A146" s="71" t="s">
        <v>64</v>
      </c>
      <c r="B146" s="72" t="s">
        <v>8</v>
      </c>
      <c r="C146" s="73" t="s">
        <v>854</v>
      </c>
      <c r="D146" s="72" t="s">
        <v>7</v>
      </c>
      <c r="E146" s="74" t="s">
        <v>6</v>
      </c>
      <c r="F146" s="75">
        <v>239654</v>
      </c>
      <c r="G146" s="75">
        <v>78546</v>
      </c>
      <c r="H146" s="75">
        <v>170983</v>
      </c>
      <c r="I146" s="75">
        <v>0</v>
      </c>
      <c r="J146" s="75">
        <v>26068</v>
      </c>
      <c r="K146" s="75">
        <v>197051</v>
      </c>
      <c r="L146" s="75">
        <v>0</v>
      </c>
      <c r="M146" s="75">
        <v>0</v>
      </c>
      <c r="N146" s="75">
        <f>'PSOC 22-23'!$K146+'PSOC 22-23'!$L146+M146</f>
        <v>197051</v>
      </c>
    </row>
    <row r="147" spans="1:14" x14ac:dyDescent="0.25">
      <c r="A147" s="71" t="s">
        <v>63</v>
      </c>
      <c r="B147" s="72" t="s">
        <v>8</v>
      </c>
      <c r="C147" s="73" t="s">
        <v>853</v>
      </c>
      <c r="D147" s="72" t="s">
        <v>7</v>
      </c>
      <c r="E147" s="74" t="s">
        <v>6</v>
      </c>
      <c r="F147" s="75">
        <v>239654</v>
      </c>
      <c r="G147" s="75">
        <v>117000</v>
      </c>
      <c r="H147" s="75">
        <v>114878</v>
      </c>
      <c r="I147" s="75">
        <v>0</v>
      </c>
      <c r="J147" s="75">
        <v>50000</v>
      </c>
      <c r="K147" s="75">
        <v>164878</v>
      </c>
      <c r="L147" s="75">
        <v>0</v>
      </c>
      <c r="M147" s="75">
        <v>0</v>
      </c>
      <c r="N147" s="75">
        <f>'PSOC 22-23'!$K147+'PSOC 22-23'!$L147+M147</f>
        <v>164878</v>
      </c>
    </row>
    <row r="148" spans="1:14" x14ac:dyDescent="0.25">
      <c r="A148" s="71" t="s">
        <v>62</v>
      </c>
      <c r="B148" s="72" t="s">
        <v>8</v>
      </c>
      <c r="C148" s="73" t="s">
        <v>847</v>
      </c>
      <c r="D148" s="72" t="s">
        <v>7</v>
      </c>
      <c r="E148" s="74" t="s">
        <v>6</v>
      </c>
      <c r="F148" s="75">
        <v>239654</v>
      </c>
      <c r="G148" s="75">
        <v>289582</v>
      </c>
      <c r="H148" s="75">
        <v>170508</v>
      </c>
      <c r="I148" s="75">
        <v>0</v>
      </c>
      <c r="J148" s="75">
        <v>26543</v>
      </c>
      <c r="K148" s="75">
        <v>197051</v>
      </c>
      <c r="L148" s="75">
        <v>0</v>
      </c>
      <c r="M148" s="75">
        <v>0</v>
      </c>
      <c r="N148" s="75">
        <f>'PSOC 22-23'!$K148+'PSOC 22-23'!$L148+M148</f>
        <v>197051</v>
      </c>
    </row>
    <row r="149" spans="1:14" x14ac:dyDescent="0.25">
      <c r="A149" s="71" t="s">
        <v>61</v>
      </c>
      <c r="B149" s="72" t="s">
        <v>17</v>
      </c>
      <c r="C149" s="73" t="s">
        <v>850</v>
      </c>
      <c r="D149" s="72" t="s">
        <v>17</v>
      </c>
      <c r="E149" s="74" t="s">
        <v>4</v>
      </c>
      <c r="F149" s="75">
        <v>0</v>
      </c>
      <c r="G149" s="75">
        <v>0</v>
      </c>
      <c r="H149" s="75">
        <v>0</v>
      </c>
      <c r="I149" s="75">
        <v>0</v>
      </c>
      <c r="J149" s="75">
        <v>0</v>
      </c>
      <c r="K149" s="75">
        <v>0</v>
      </c>
      <c r="L149" s="75">
        <v>21369</v>
      </c>
      <c r="M149" s="75">
        <v>0</v>
      </c>
      <c r="N149" s="75">
        <f>'PSOC 22-23'!$K149+'PSOC 22-23'!$L149+M149</f>
        <v>21369</v>
      </c>
    </row>
    <row r="150" spans="1:14" x14ac:dyDescent="0.25">
      <c r="A150" s="71" t="s">
        <v>60</v>
      </c>
      <c r="B150" s="72" t="s">
        <v>14</v>
      </c>
      <c r="C150" s="73" t="s">
        <v>852</v>
      </c>
      <c r="D150" s="72" t="s">
        <v>1</v>
      </c>
      <c r="E150" s="74" t="s">
        <v>59</v>
      </c>
      <c r="F150" s="75">
        <v>619403</v>
      </c>
      <c r="G150" s="75">
        <v>0</v>
      </c>
      <c r="H150" s="75">
        <f>222438-37073</f>
        <v>185365</v>
      </c>
      <c r="I150" s="75">
        <v>0</v>
      </c>
      <c r="J150" s="75">
        <v>0</v>
      </c>
      <c r="K150" s="75">
        <v>185365</v>
      </c>
      <c r="L150" s="75">
        <v>25983</v>
      </c>
      <c r="M150" s="75">
        <v>243600</v>
      </c>
      <c r="N150" s="75">
        <f>'PSOC 22-23'!$K150+'PSOC 22-23'!$L150+M150</f>
        <v>454948</v>
      </c>
    </row>
    <row r="151" spans="1:14" x14ac:dyDescent="0.25">
      <c r="A151" s="71" t="s">
        <v>58</v>
      </c>
      <c r="B151" s="72" t="s">
        <v>17</v>
      </c>
      <c r="C151" s="73" t="s">
        <v>853</v>
      </c>
      <c r="D151" s="72" t="s">
        <v>17</v>
      </c>
      <c r="E151" s="74" t="s">
        <v>36</v>
      </c>
      <c r="F151" s="75">
        <v>0</v>
      </c>
      <c r="G151" s="75">
        <v>0</v>
      </c>
      <c r="H151" s="75">
        <v>0</v>
      </c>
      <c r="I151" s="75">
        <v>0</v>
      </c>
      <c r="J151" s="75">
        <v>0</v>
      </c>
      <c r="K151" s="75">
        <v>0</v>
      </c>
      <c r="L151" s="75">
        <v>0</v>
      </c>
      <c r="M151" s="75">
        <v>449240</v>
      </c>
      <c r="N151" s="75">
        <f>'PSOC 22-23'!$K151+'PSOC 22-23'!$L151+M151</f>
        <v>449240</v>
      </c>
    </row>
    <row r="152" spans="1:14" x14ac:dyDescent="0.25">
      <c r="A152" s="71" t="s">
        <v>57</v>
      </c>
      <c r="B152" s="72" t="s">
        <v>8</v>
      </c>
      <c r="C152" s="73" t="s">
        <v>853</v>
      </c>
      <c r="D152" s="72" t="s">
        <v>29</v>
      </c>
      <c r="E152" s="74" t="s">
        <v>56</v>
      </c>
      <c r="F152" s="75">
        <v>247220</v>
      </c>
      <c r="G152" s="75">
        <v>235430</v>
      </c>
      <c r="H152" s="75">
        <v>214063</v>
      </c>
      <c r="I152" s="75">
        <v>0</v>
      </c>
      <c r="J152" s="75">
        <v>5000</v>
      </c>
      <c r="K152" s="75">
        <v>219063</v>
      </c>
      <c r="L152" s="75">
        <v>0</v>
      </c>
      <c r="M152" s="75">
        <v>0</v>
      </c>
      <c r="N152" s="75">
        <f>'PSOC 22-23'!$K152+'PSOC 22-23'!$L152+M152</f>
        <v>219063</v>
      </c>
    </row>
    <row r="153" spans="1:14" x14ac:dyDescent="0.25">
      <c r="A153" s="71" t="s">
        <v>55</v>
      </c>
      <c r="B153" s="72" t="s">
        <v>17</v>
      </c>
      <c r="C153" s="73" t="s">
        <v>851</v>
      </c>
      <c r="D153" s="72" t="s">
        <v>17</v>
      </c>
      <c r="E153" s="74" t="s">
        <v>10</v>
      </c>
      <c r="F153" s="75">
        <v>0</v>
      </c>
      <c r="G153" s="75">
        <v>0</v>
      </c>
      <c r="H153" s="75">
        <v>0</v>
      </c>
      <c r="I153" s="75">
        <v>0</v>
      </c>
      <c r="J153" s="75">
        <v>0</v>
      </c>
      <c r="K153" s="75">
        <v>0</v>
      </c>
      <c r="L153" s="75">
        <v>129957</v>
      </c>
      <c r="M153" s="75">
        <v>0</v>
      </c>
      <c r="N153" s="75">
        <f>'PSOC 22-23'!$K153+'PSOC 22-23'!$L153+M153</f>
        <v>129957</v>
      </c>
    </row>
    <row r="154" spans="1:14" x14ac:dyDescent="0.25">
      <c r="A154" s="71" t="s">
        <v>54</v>
      </c>
      <c r="B154" s="72" t="s">
        <v>8</v>
      </c>
      <c r="C154" s="73" t="s">
        <v>861</v>
      </c>
      <c r="D154" s="72" t="s">
        <v>29</v>
      </c>
      <c r="E154" s="74" t="s">
        <v>47</v>
      </c>
      <c r="F154" s="75">
        <v>247220</v>
      </c>
      <c r="G154" s="75">
        <v>32230</v>
      </c>
      <c r="H154" s="75">
        <v>272443</v>
      </c>
      <c r="I154" s="75">
        <v>0</v>
      </c>
      <c r="J154" s="75">
        <v>5000</v>
      </c>
      <c r="K154" s="75">
        <v>277443</v>
      </c>
      <c r="L154" s="75">
        <v>113932</v>
      </c>
      <c r="M154" s="75">
        <v>0</v>
      </c>
      <c r="N154" s="75">
        <f>'PSOC 22-23'!$K154+'PSOC 22-23'!$L154+M154</f>
        <v>391375</v>
      </c>
    </row>
    <row r="155" spans="1:14" x14ac:dyDescent="0.25">
      <c r="A155" s="71" t="s">
        <v>53</v>
      </c>
      <c r="B155" s="72" t="s">
        <v>12</v>
      </c>
      <c r="C155" s="73" t="s">
        <v>848</v>
      </c>
      <c r="D155" s="72" t="s">
        <v>11</v>
      </c>
      <c r="E155" s="74" t="s">
        <v>44</v>
      </c>
      <c r="F155" s="75">
        <v>181988</v>
      </c>
      <c r="G155" s="75">
        <v>198800</v>
      </c>
      <c r="H155" s="75">
        <v>116988</v>
      </c>
      <c r="I155" s="75">
        <v>0</v>
      </c>
      <c r="J155" s="75">
        <v>32649</v>
      </c>
      <c r="K155" s="75">
        <v>149637</v>
      </c>
      <c r="L155" s="75">
        <v>0</v>
      </c>
      <c r="M155" s="75">
        <v>0</v>
      </c>
      <c r="N155" s="75">
        <f>'PSOC 22-23'!$K155+'PSOC 22-23'!$L155+M155</f>
        <v>149637</v>
      </c>
    </row>
    <row r="156" spans="1:14" x14ac:dyDescent="0.25">
      <c r="A156" s="71" t="s">
        <v>52</v>
      </c>
      <c r="B156" s="72" t="s">
        <v>17</v>
      </c>
      <c r="C156" s="73" t="s">
        <v>861</v>
      </c>
      <c r="D156" s="72" t="s">
        <v>17</v>
      </c>
      <c r="E156" s="74" t="s">
        <v>31</v>
      </c>
      <c r="F156" s="75">
        <v>0</v>
      </c>
      <c r="G156" s="75">
        <v>0</v>
      </c>
      <c r="H156" s="75">
        <v>0</v>
      </c>
      <c r="I156" s="75">
        <v>0</v>
      </c>
      <c r="J156" s="75">
        <v>0</v>
      </c>
      <c r="K156" s="75">
        <v>0</v>
      </c>
      <c r="L156" s="75">
        <v>12356</v>
      </c>
      <c r="M156" s="75">
        <v>4950</v>
      </c>
      <c r="N156" s="75">
        <f>'PSOC 22-23'!$K156+'PSOC 22-23'!$L156+M156</f>
        <v>17306</v>
      </c>
    </row>
    <row r="157" spans="1:14" x14ac:dyDescent="0.25">
      <c r="A157" s="71" t="s">
        <v>51</v>
      </c>
      <c r="B157" s="72" t="s">
        <v>8</v>
      </c>
      <c r="C157" s="73" t="s">
        <v>851</v>
      </c>
      <c r="D157" s="72" t="s">
        <v>11</v>
      </c>
      <c r="E157" s="74" t="s">
        <v>31</v>
      </c>
      <c r="F157" s="75">
        <v>262358</v>
      </c>
      <c r="G157" s="75">
        <v>50000</v>
      </c>
      <c r="H157" s="75">
        <v>78787</v>
      </c>
      <c r="I157" s="75">
        <v>0</v>
      </c>
      <c r="J157" s="75">
        <v>50000</v>
      </c>
      <c r="K157" s="75">
        <v>128787</v>
      </c>
      <c r="L157" s="75">
        <v>0</v>
      </c>
      <c r="M157" s="75">
        <v>0</v>
      </c>
      <c r="N157" s="75">
        <f>'PSOC 22-23'!$K157+'PSOC 22-23'!$L157+M157</f>
        <v>128787</v>
      </c>
    </row>
    <row r="158" spans="1:14" x14ac:dyDescent="0.25">
      <c r="A158" s="71" t="s">
        <v>50</v>
      </c>
      <c r="B158" s="72" t="s">
        <v>8</v>
      </c>
      <c r="C158" s="73" t="s">
        <v>851</v>
      </c>
      <c r="D158" s="72" t="s">
        <v>1</v>
      </c>
      <c r="E158" s="74" t="s">
        <v>49</v>
      </c>
      <c r="F158" s="75">
        <v>315334</v>
      </c>
      <c r="G158" s="75">
        <v>49000</v>
      </c>
      <c r="H158" s="75">
        <v>251608</v>
      </c>
      <c r="I158" s="75">
        <v>0</v>
      </c>
      <c r="J158" s="75">
        <v>7670</v>
      </c>
      <c r="K158" s="75">
        <v>259278</v>
      </c>
      <c r="L158" s="75">
        <v>79354</v>
      </c>
      <c r="M158" s="75">
        <v>0</v>
      </c>
      <c r="N158" s="75">
        <f>'PSOC 22-23'!$K158+'PSOC 22-23'!$L158+M158</f>
        <v>338632</v>
      </c>
    </row>
    <row r="159" spans="1:14" x14ac:dyDescent="0.25">
      <c r="A159" s="71" t="s">
        <v>48</v>
      </c>
      <c r="B159" s="72" t="s">
        <v>8</v>
      </c>
      <c r="C159" s="73" t="s">
        <v>849</v>
      </c>
      <c r="D159" s="72" t="s">
        <v>11</v>
      </c>
      <c r="E159" s="74" t="s">
        <v>47</v>
      </c>
      <c r="F159" s="75">
        <v>254789</v>
      </c>
      <c r="G159" s="75">
        <v>156050</v>
      </c>
      <c r="H159" s="75">
        <v>235470</v>
      </c>
      <c r="I159" s="75">
        <v>0</v>
      </c>
      <c r="J159" s="75">
        <v>5000</v>
      </c>
      <c r="K159" s="75">
        <v>240470</v>
      </c>
      <c r="L159" s="75">
        <v>0</v>
      </c>
      <c r="M159" s="75">
        <v>0</v>
      </c>
      <c r="N159" s="75">
        <f>'PSOC 22-23'!$K159+'PSOC 22-23'!$L159+M159</f>
        <v>240470</v>
      </c>
    </row>
    <row r="160" spans="1:14" x14ac:dyDescent="0.25">
      <c r="A160" s="71" t="s">
        <v>46</v>
      </c>
      <c r="B160" s="72" t="s">
        <v>12</v>
      </c>
      <c r="C160" s="73" t="s">
        <v>854</v>
      </c>
      <c r="D160" s="72" t="s">
        <v>7</v>
      </c>
      <c r="E160" s="74" t="s">
        <v>19</v>
      </c>
      <c r="F160" s="75">
        <v>24776</v>
      </c>
      <c r="G160" s="75">
        <v>0</v>
      </c>
      <c r="H160" s="75">
        <v>32738</v>
      </c>
      <c r="I160" s="75">
        <v>0</v>
      </c>
      <c r="J160" s="75">
        <v>0</v>
      </c>
      <c r="K160" s="75">
        <v>32738</v>
      </c>
      <c r="L160" s="75">
        <v>0</v>
      </c>
      <c r="M160" s="75">
        <v>0</v>
      </c>
      <c r="N160" s="75">
        <f>'PSOC 22-23'!$K160+'PSOC 22-23'!$L160+M160</f>
        <v>32738</v>
      </c>
    </row>
    <row r="161" spans="1:14" x14ac:dyDescent="0.25">
      <c r="A161" s="71" t="s">
        <v>45</v>
      </c>
      <c r="B161" s="72" t="s">
        <v>12</v>
      </c>
      <c r="C161" s="73" t="s">
        <v>855</v>
      </c>
      <c r="D161" s="72" t="s">
        <v>29</v>
      </c>
      <c r="E161" s="74" t="s">
        <v>44</v>
      </c>
      <c r="F161" s="75">
        <v>160370</v>
      </c>
      <c r="G161" s="75">
        <v>168229</v>
      </c>
      <c r="H161" s="75">
        <v>116119</v>
      </c>
      <c r="I161" s="75">
        <v>0</v>
      </c>
      <c r="J161" s="75">
        <v>15743</v>
      </c>
      <c r="K161" s="75">
        <v>131862</v>
      </c>
      <c r="L161" s="75">
        <v>17960</v>
      </c>
      <c r="M161" s="75">
        <v>0</v>
      </c>
      <c r="N161" s="75">
        <f>'PSOC 22-23'!$K161+'PSOC 22-23'!$L161+M161</f>
        <v>149822</v>
      </c>
    </row>
    <row r="162" spans="1:14" x14ac:dyDescent="0.25">
      <c r="A162" s="71" t="s">
        <v>43</v>
      </c>
      <c r="B162" s="72" t="s">
        <v>8</v>
      </c>
      <c r="C162" s="73" t="s">
        <v>852</v>
      </c>
      <c r="D162" s="72" t="s">
        <v>7</v>
      </c>
      <c r="E162" s="74" t="s">
        <v>6</v>
      </c>
      <c r="F162" s="75">
        <v>239654</v>
      </c>
      <c r="G162" s="75">
        <v>0</v>
      </c>
      <c r="H162" s="75">
        <v>55026</v>
      </c>
      <c r="I162" s="75">
        <v>0</v>
      </c>
      <c r="J162" s="75">
        <v>0</v>
      </c>
      <c r="K162" s="75">
        <v>55026</v>
      </c>
      <c r="L162" s="75">
        <v>0</v>
      </c>
      <c r="M162" s="75">
        <v>0</v>
      </c>
      <c r="N162" s="75">
        <f>'PSOC 22-23'!$K162+'PSOC 22-23'!$L162+M162</f>
        <v>55026</v>
      </c>
    </row>
    <row r="163" spans="1:14" x14ac:dyDescent="0.25">
      <c r="A163" s="71" t="s">
        <v>42</v>
      </c>
      <c r="B163" s="72" t="s">
        <v>8</v>
      </c>
      <c r="C163" s="73" t="s">
        <v>855</v>
      </c>
      <c r="D163" s="72" t="s">
        <v>29</v>
      </c>
      <c r="E163" s="74" t="s">
        <v>6</v>
      </c>
      <c r="F163" s="75">
        <v>247220</v>
      </c>
      <c r="G163" s="75">
        <v>392760</v>
      </c>
      <c r="H163" s="75">
        <v>176218</v>
      </c>
      <c r="I163" s="75">
        <v>0</v>
      </c>
      <c r="J163" s="75">
        <v>27054</v>
      </c>
      <c r="K163" s="75">
        <v>203272</v>
      </c>
      <c r="L163" s="75">
        <v>4090</v>
      </c>
      <c r="M163" s="75">
        <v>0</v>
      </c>
      <c r="N163" s="75">
        <f>'PSOC 22-23'!$K163+'PSOC 22-23'!$L163+M163</f>
        <v>207362</v>
      </c>
    </row>
    <row r="164" spans="1:14" x14ac:dyDescent="0.25">
      <c r="A164" s="71" t="s">
        <v>41</v>
      </c>
      <c r="B164" s="72" t="s">
        <v>17</v>
      </c>
      <c r="C164" s="73" t="s">
        <v>847</v>
      </c>
      <c r="D164" s="72" t="s">
        <v>17</v>
      </c>
      <c r="E164" s="74" t="s">
        <v>16</v>
      </c>
      <c r="F164" s="75">
        <v>0</v>
      </c>
      <c r="G164" s="75">
        <v>0</v>
      </c>
      <c r="H164" s="75">
        <v>0</v>
      </c>
      <c r="I164" s="75">
        <v>0</v>
      </c>
      <c r="J164" s="75">
        <v>0</v>
      </c>
      <c r="K164" s="75">
        <v>0</v>
      </c>
      <c r="L164" s="75">
        <v>39209</v>
      </c>
      <c r="M164" s="75">
        <v>0</v>
      </c>
      <c r="N164" s="75">
        <f>'PSOC 22-23'!$K164+'PSOC 22-23'!$L164+M164</f>
        <v>39209</v>
      </c>
    </row>
    <row r="165" spans="1:14" x14ac:dyDescent="0.25">
      <c r="A165" s="71" t="s">
        <v>40</v>
      </c>
      <c r="B165" s="72" t="s">
        <v>8</v>
      </c>
      <c r="C165" s="73" t="s">
        <v>855</v>
      </c>
      <c r="D165" s="72" t="s">
        <v>29</v>
      </c>
      <c r="E165" s="74" t="s">
        <v>19</v>
      </c>
      <c r="F165" s="75">
        <v>247220</v>
      </c>
      <c r="G165" s="75">
        <v>69000</v>
      </c>
      <c r="H165" s="75">
        <v>176218</v>
      </c>
      <c r="I165" s="75">
        <v>0</v>
      </c>
      <c r="J165" s="75">
        <v>27054</v>
      </c>
      <c r="K165" s="75">
        <v>203272</v>
      </c>
      <c r="L165" s="75">
        <v>40090</v>
      </c>
      <c r="M165" s="75">
        <v>0</v>
      </c>
      <c r="N165" s="75">
        <f>'PSOC 22-23'!$K165+'PSOC 22-23'!$L165+M165</f>
        <v>243362</v>
      </c>
    </row>
    <row r="166" spans="1:14" x14ac:dyDescent="0.25">
      <c r="A166" s="71" t="s">
        <v>39</v>
      </c>
      <c r="B166" s="72" t="s">
        <v>8</v>
      </c>
      <c r="C166" s="73" t="s">
        <v>853</v>
      </c>
      <c r="D166" s="72" t="s">
        <v>29</v>
      </c>
      <c r="E166" s="74" t="s">
        <v>16</v>
      </c>
      <c r="F166" s="75">
        <v>247220</v>
      </c>
      <c r="G166" s="75">
        <v>50000</v>
      </c>
      <c r="H166" s="75">
        <v>176218</v>
      </c>
      <c r="I166" s="75">
        <v>0</v>
      </c>
      <c r="J166" s="75">
        <v>27054</v>
      </c>
      <c r="K166" s="75">
        <v>203272</v>
      </c>
      <c r="L166" s="75">
        <v>39175</v>
      </c>
      <c r="M166" s="75">
        <v>0</v>
      </c>
      <c r="N166" s="75">
        <f>'PSOC 22-23'!$K166+'PSOC 22-23'!$L166+M166</f>
        <v>242447</v>
      </c>
    </row>
    <row r="167" spans="1:14" x14ac:dyDescent="0.25">
      <c r="A167" s="71" t="s">
        <v>38</v>
      </c>
      <c r="B167" s="72" t="s">
        <v>8</v>
      </c>
      <c r="C167" s="73" t="s">
        <v>847</v>
      </c>
      <c r="D167" s="72" t="s">
        <v>29</v>
      </c>
      <c r="E167" s="74" t="s">
        <v>19</v>
      </c>
      <c r="F167" s="75">
        <v>247220</v>
      </c>
      <c r="G167" s="75">
        <v>124173</v>
      </c>
      <c r="H167" s="75">
        <v>176218</v>
      </c>
      <c r="I167" s="75">
        <v>0</v>
      </c>
      <c r="J167" s="75">
        <v>27054</v>
      </c>
      <c r="K167" s="75">
        <v>203272</v>
      </c>
      <c r="L167" s="75">
        <v>40804</v>
      </c>
      <c r="M167" s="75">
        <v>0</v>
      </c>
      <c r="N167" s="75">
        <f>'PSOC 22-23'!$K167+'PSOC 22-23'!$L167+M167</f>
        <v>244076</v>
      </c>
    </row>
    <row r="168" spans="1:14" x14ac:dyDescent="0.25">
      <c r="A168" s="71" t="s">
        <v>37</v>
      </c>
      <c r="B168" s="72" t="s">
        <v>14</v>
      </c>
      <c r="C168" s="73" t="s">
        <v>852</v>
      </c>
      <c r="D168" s="72" t="s">
        <v>1</v>
      </c>
      <c r="E168" s="74" t="s">
        <v>36</v>
      </c>
      <c r="F168" s="75">
        <v>619403</v>
      </c>
      <c r="G168" s="75">
        <v>324479</v>
      </c>
      <c r="H168" s="75">
        <v>440691</v>
      </c>
      <c r="I168" s="75">
        <v>0</v>
      </c>
      <c r="J168" s="75">
        <v>50000</v>
      </c>
      <c r="K168" s="75">
        <v>490691</v>
      </c>
      <c r="L168" s="75">
        <v>115811</v>
      </c>
      <c r="M168" s="75">
        <v>29128</v>
      </c>
      <c r="N168" s="75">
        <f>'PSOC 22-23'!$K168+'PSOC 22-23'!$L168+M168</f>
        <v>635630</v>
      </c>
    </row>
    <row r="169" spans="1:14" x14ac:dyDescent="0.25">
      <c r="A169" s="71" t="s">
        <v>35</v>
      </c>
      <c r="B169" s="72" t="s">
        <v>8</v>
      </c>
      <c r="C169" s="73" t="s">
        <v>853</v>
      </c>
      <c r="D169" s="72" t="s">
        <v>29</v>
      </c>
      <c r="E169" s="74" t="s">
        <v>34</v>
      </c>
      <c r="F169" s="75">
        <v>247220</v>
      </c>
      <c r="G169" s="75">
        <v>37300</v>
      </c>
      <c r="H169" s="75">
        <v>176218</v>
      </c>
      <c r="I169" s="75">
        <v>0</v>
      </c>
      <c r="J169" s="75">
        <v>27054</v>
      </c>
      <c r="K169" s="75">
        <v>203272</v>
      </c>
      <c r="L169" s="75">
        <v>42031</v>
      </c>
      <c r="M169" s="75">
        <v>0</v>
      </c>
      <c r="N169" s="75">
        <f>'PSOC 22-23'!$K169+'PSOC 22-23'!$L169+M169</f>
        <v>245303</v>
      </c>
    </row>
    <row r="170" spans="1:14" x14ac:dyDescent="0.25">
      <c r="A170" s="71" t="s">
        <v>33</v>
      </c>
      <c r="B170" s="72" t="s">
        <v>12</v>
      </c>
      <c r="C170" s="73" t="s">
        <v>848</v>
      </c>
      <c r="D170" s="72" t="s">
        <v>11</v>
      </c>
      <c r="E170" s="74" t="s">
        <v>31</v>
      </c>
      <c r="F170" s="75">
        <v>181988</v>
      </c>
      <c r="G170" s="75">
        <v>199450</v>
      </c>
      <c r="H170" s="75">
        <v>231711</v>
      </c>
      <c r="I170" s="75">
        <v>0</v>
      </c>
      <c r="J170" s="75">
        <v>5000</v>
      </c>
      <c r="K170" s="75">
        <v>236711</v>
      </c>
      <c r="L170" s="75">
        <v>4387</v>
      </c>
      <c r="M170" s="75">
        <v>0</v>
      </c>
      <c r="N170" s="75">
        <f>'PSOC 22-23'!$K170+'PSOC 22-23'!$L170+M170</f>
        <v>241098</v>
      </c>
    </row>
    <row r="171" spans="1:14" x14ac:dyDescent="0.25">
      <c r="A171" s="71" t="s">
        <v>32</v>
      </c>
      <c r="B171" s="72" t="s">
        <v>8</v>
      </c>
      <c r="C171" s="73" t="s">
        <v>849</v>
      </c>
      <c r="D171" s="72" t="s">
        <v>11</v>
      </c>
      <c r="E171" s="74" t="s">
        <v>31</v>
      </c>
      <c r="F171" s="75">
        <v>254789</v>
      </c>
      <c r="G171" s="75">
        <v>95000</v>
      </c>
      <c r="H171" s="75">
        <v>181276</v>
      </c>
      <c r="I171" s="75">
        <v>0</v>
      </c>
      <c r="J171" s="75">
        <v>28220</v>
      </c>
      <c r="K171" s="75">
        <v>209496</v>
      </c>
      <c r="L171" s="75">
        <v>7603</v>
      </c>
      <c r="M171" s="75">
        <v>213982</v>
      </c>
      <c r="N171" s="75">
        <f>'PSOC 22-23'!$K171+'PSOC 22-23'!$L171+M171</f>
        <v>431081</v>
      </c>
    </row>
    <row r="172" spans="1:14" x14ac:dyDescent="0.25">
      <c r="A172" s="71" t="s">
        <v>30</v>
      </c>
      <c r="B172" s="72" t="s">
        <v>12</v>
      </c>
      <c r="C172" s="73" t="s">
        <v>853</v>
      </c>
      <c r="D172" s="72" t="s">
        <v>29</v>
      </c>
      <c r="E172" s="74" t="s">
        <v>4</v>
      </c>
      <c r="F172" s="75">
        <v>160370</v>
      </c>
      <c r="G172" s="75">
        <v>130039</v>
      </c>
      <c r="H172" s="75">
        <v>116119</v>
      </c>
      <c r="I172" s="75">
        <v>34390</v>
      </c>
      <c r="J172" s="75">
        <v>0</v>
      </c>
      <c r="K172" s="75">
        <v>150509</v>
      </c>
      <c r="L172" s="75">
        <v>0</v>
      </c>
      <c r="M172" s="75">
        <v>0</v>
      </c>
      <c r="N172" s="75">
        <f>'PSOC 22-23'!$K172+'PSOC 22-23'!$L172+M172</f>
        <v>150509</v>
      </c>
    </row>
    <row r="173" spans="1:14" x14ac:dyDescent="0.25">
      <c r="A173" s="71" t="s">
        <v>28</v>
      </c>
      <c r="B173" s="72" t="s">
        <v>8</v>
      </c>
      <c r="C173" s="73" t="s">
        <v>849</v>
      </c>
      <c r="D173" s="72" t="s">
        <v>1</v>
      </c>
      <c r="E173" s="74" t="s">
        <v>4</v>
      </c>
      <c r="F173" s="75">
        <v>315334</v>
      </c>
      <c r="G173" s="75">
        <v>127077</v>
      </c>
      <c r="H173" s="75">
        <v>224353</v>
      </c>
      <c r="I173" s="75">
        <v>47212</v>
      </c>
      <c r="J173" s="75">
        <v>0</v>
      </c>
      <c r="K173" s="75">
        <v>271565</v>
      </c>
      <c r="L173" s="75">
        <v>0</v>
      </c>
      <c r="M173" s="75">
        <v>0</v>
      </c>
      <c r="N173" s="75">
        <f>'PSOC 22-23'!$K173+'PSOC 22-23'!$L173+M173</f>
        <v>271565</v>
      </c>
    </row>
    <row r="174" spans="1:14" x14ac:dyDescent="0.25">
      <c r="A174" s="71" t="s">
        <v>27</v>
      </c>
      <c r="B174" s="72" t="s">
        <v>12</v>
      </c>
      <c r="C174" s="73" t="s">
        <v>849</v>
      </c>
      <c r="D174" s="72" t="s">
        <v>7</v>
      </c>
      <c r="E174" s="74" t="s">
        <v>19</v>
      </c>
      <c r="F174" s="75">
        <v>153163</v>
      </c>
      <c r="G174" s="75">
        <v>0</v>
      </c>
      <c r="H174" s="75">
        <v>80134</v>
      </c>
      <c r="I174" s="75">
        <v>0</v>
      </c>
      <c r="J174" s="75">
        <v>0</v>
      </c>
      <c r="K174" s="75">
        <v>80134</v>
      </c>
      <c r="L174" s="75">
        <v>4158</v>
      </c>
      <c r="M174" s="75">
        <v>214</v>
      </c>
      <c r="N174" s="75">
        <f>'PSOC 22-23'!$K174+'PSOC 22-23'!$L174+M174</f>
        <v>84506</v>
      </c>
    </row>
    <row r="175" spans="1:14" x14ac:dyDescent="0.25">
      <c r="A175" s="71" t="s">
        <v>26</v>
      </c>
      <c r="B175" s="72" t="s">
        <v>12</v>
      </c>
      <c r="C175" s="73" t="s">
        <v>849</v>
      </c>
      <c r="D175" s="72" t="s">
        <v>7</v>
      </c>
      <c r="E175" s="74" t="s">
        <v>19</v>
      </c>
      <c r="F175" s="75">
        <v>153163</v>
      </c>
      <c r="G175" s="75">
        <v>5000</v>
      </c>
      <c r="H175" s="75">
        <v>111132</v>
      </c>
      <c r="I175" s="75">
        <v>0</v>
      </c>
      <c r="J175" s="75">
        <v>5000</v>
      </c>
      <c r="K175" s="75">
        <v>116132</v>
      </c>
      <c r="L175" s="75">
        <v>97635</v>
      </c>
      <c r="M175" s="75">
        <v>0</v>
      </c>
      <c r="N175" s="75">
        <f>'PSOC 22-23'!$K175+'PSOC 22-23'!$L175+M175</f>
        <v>213767</v>
      </c>
    </row>
    <row r="176" spans="1:14" x14ac:dyDescent="0.25">
      <c r="A176" s="71" t="s">
        <v>25</v>
      </c>
      <c r="B176" s="72" t="s">
        <v>12</v>
      </c>
      <c r="C176" s="73" t="s">
        <v>849</v>
      </c>
      <c r="D176" s="72" t="s">
        <v>7</v>
      </c>
      <c r="E176" s="74" t="s">
        <v>19</v>
      </c>
      <c r="F176" s="75">
        <v>153163</v>
      </c>
      <c r="G176" s="75">
        <v>19000</v>
      </c>
      <c r="H176" s="75">
        <v>108652</v>
      </c>
      <c r="I176" s="75">
        <v>0</v>
      </c>
      <c r="J176" s="75">
        <v>17285</v>
      </c>
      <c r="K176" s="75">
        <v>125937</v>
      </c>
      <c r="L176" s="75">
        <v>10155</v>
      </c>
      <c r="M176" s="75">
        <v>0</v>
      </c>
      <c r="N176" s="75">
        <f>'PSOC 22-23'!$K176+'PSOC 22-23'!$L176+M176</f>
        <v>136092</v>
      </c>
    </row>
    <row r="177" spans="1:14" x14ac:dyDescent="0.25">
      <c r="A177" s="71" t="s">
        <v>24</v>
      </c>
      <c r="B177" s="72" t="s">
        <v>12</v>
      </c>
      <c r="C177" s="73" t="s">
        <v>852</v>
      </c>
      <c r="D177" s="72" t="s">
        <v>7</v>
      </c>
      <c r="E177" s="74" t="s">
        <v>19</v>
      </c>
      <c r="F177" s="75">
        <v>153163</v>
      </c>
      <c r="G177" s="75">
        <v>41000</v>
      </c>
      <c r="H177" s="75">
        <v>111132</v>
      </c>
      <c r="I177" s="75">
        <v>0</v>
      </c>
      <c r="J177" s="75">
        <v>14804</v>
      </c>
      <c r="K177" s="75">
        <v>125936</v>
      </c>
      <c r="L177" s="75">
        <v>3356</v>
      </c>
      <c r="M177" s="75">
        <v>44</v>
      </c>
      <c r="N177" s="75">
        <f>'PSOC 22-23'!$K177+'PSOC 22-23'!$L177+M177</f>
        <v>129336</v>
      </c>
    </row>
    <row r="178" spans="1:14" x14ac:dyDescent="0.25">
      <c r="A178" s="71" t="s">
        <v>23</v>
      </c>
      <c r="B178" s="72" t="s">
        <v>12</v>
      </c>
      <c r="C178" s="73" t="s">
        <v>849</v>
      </c>
      <c r="D178" s="72" t="s">
        <v>7</v>
      </c>
      <c r="E178" s="74" t="s">
        <v>19</v>
      </c>
      <c r="F178" s="75">
        <v>153163</v>
      </c>
      <c r="G178" s="75">
        <v>209750</v>
      </c>
      <c r="H178" s="75">
        <v>111132</v>
      </c>
      <c r="I178" s="75">
        <v>0</v>
      </c>
      <c r="J178" s="75">
        <v>14804</v>
      </c>
      <c r="K178" s="75">
        <v>125936</v>
      </c>
      <c r="L178" s="75">
        <v>6944</v>
      </c>
      <c r="M178" s="75">
        <v>177</v>
      </c>
      <c r="N178" s="75">
        <f>'PSOC 22-23'!$K178+'PSOC 22-23'!$L178+M178</f>
        <v>133057</v>
      </c>
    </row>
    <row r="179" spans="1:14" x14ac:dyDescent="0.25">
      <c r="A179" s="71" t="s">
        <v>22</v>
      </c>
      <c r="B179" s="72" t="s">
        <v>12</v>
      </c>
      <c r="C179" s="73" t="s">
        <v>849</v>
      </c>
      <c r="D179" s="72" t="s">
        <v>7</v>
      </c>
      <c r="E179" s="74" t="s">
        <v>19</v>
      </c>
      <c r="F179" s="75">
        <v>153163</v>
      </c>
      <c r="G179" s="75">
        <v>28000</v>
      </c>
      <c r="H179" s="75">
        <v>111132</v>
      </c>
      <c r="I179" s="75">
        <v>0</v>
      </c>
      <c r="J179" s="75">
        <v>14804</v>
      </c>
      <c r="K179" s="75">
        <v>125936</v>
      </c>
      <c r="L179" s="75">
        <v>9905</v>
      </c>
      <c r="M179" s="75">
        <v>104</v>
      </c>
      <c r="N179" s="75">
        <f>'PSOC 22-23'!$K179+'PSOC 22-23'!$L179+M179</f>
        <v>135945</v>
      </c>
    </row>
    <row r="180" spans="1:14" x14ac:dyDescent="0.25">
      <c r="A180" s="71" t="s">
        <v>21</v>
      </c>
      <c r="B180" s="72" t="s">
        <v>12</v>
      </c>
      <c r="C180" s="73" t="s">
        <v>849</v>
      </c>
      <c r="D180" s="72" t="s">
        <v>7</v>
      </c>
      <c r="E180" s="74" t="s">
        <v>19</v>
      </c>
      <c r="F180" s="75">
        <v>153163</v>
      </c>
      <c r="G180" s="75">
        <v>40846</v>
      </c>
      <c r="H180" s="75">
        <v>111132</v>
      </c>
      <c r="I180" s="75">
        <v>0</v>
      </c>
      <c r="J180" s="75">
        <v>14804</v>
      </c>
      <c r="K180" s="75">
        <v>125936</v>
      </c>
      <c r="L180" s="75">
        <v>13871</v>
      </c>
      <c r="M180" s="75">
        <v>293</v>
      </c>
      <c r="N180" s="75">
        <f>'PSOC 22-23'!$K180+'PSOC 22-23'!$L180+M180</f>
        <v>140100</v>
      </c>
    </row>
    <row r="181" spans="1:14" x14ac:dyDescent="0.25">
      <c r="A181" s="71" t="s">
        <v>20</v>
      </c>
      <c r="B181" s="72" t="s">
        <v>12</v>
      </c>
      <c r="C181" s="73" t="s">
        <v>849</v>
      </c>
      <c r="D181" s="72" t="s">
        <v>7</v>
      </c>
      <c r="E181" s="74" t="s">
        <v>19</v>
      </c>
      <c r="F181" s="75">
        <v>153163</v>
      </c>
      <c r="G181" s="75">
        <v>0</v>
      </c>
      <c r="H181" s="75">
        <v>53982</v>
      </c>
      <c r="I181" s="75">
        <v>0</v>
      </c>
      <c r="J181" s="75">
        <v>0</v>
      </c>
      <c r="K181" s="75">
        <v>53982</v>
      </c>
      <c r="L181" s="75">
        <v>5583</v>
      </c>
      <c r="M181" s="75">
        <v>108</v>
      </c>
      <c r="N181" s="75">
        <f>'PSOC 22-23'!$K181+'PSOC 22-23'!$L181+M181</f>
        <v>59673</v>
      </c>
    </row>
    <row r="182" spans="1:14" x14ac:dyDescent="0.25">
      <c r="A182" s="71" t="s">
        <v>18</v>
      </c>
      <c r="B182" s="72" t="s">
        <v>17</v>
      </c>
      <c r="C182" s="73" t="s">
        <v>850</v>
      </c>
      <c r="D182" s="72" t="s">
        <v>17</v>
      </c>
      <c r="E182" s="74" t="s">
        <v>16</v>
      </c>
      <c r="F182" s="75">
        <v>0</v>
      </c>
      <c r="G182" s="75">
        <v>0</v>
      </c>
      <c r="H182" s="75">
        <v>0</v>
      </c>
      <c r="I182" s="75">
        <v>0</v>
      </c>
      <c r="J182" s="75">
        <v>0</v>
      </c>
      <c r="K182" s="75">
        <v>0</v>
      </c>
      <c r="L182" s="75">
        <v>176195</v>
      </c>
      <c r="M182" s="75">
        <v>0</v>
      </c>
      <c r="N182" s="75">
        <f>'PSOC 22-23'!$K182+'PSOC 22-23'!$L182+M182</f>
        <v>176195</v>
      </c>
    </row>
    <row r="183" spans="1:14" x14ac:dyDescent="0.25">
      <c r="A183" s="71" t="s">
        <v>15</v>
      </c>
      <c r="B183" s="72" t="s">
        <v>14</v>
      </c>
      <c r="C183" s="73" t="s">
        <v>849</v>
      </c>
      <c r="D183" s="72" t="s">
        <v>11</v>
      </c>
      <c r="E183" s="74" t="s">
        <v>4</v>
      </c>
      <c r="F183" s="75">
        <v>461740</v>
      </c>
      <c r="G183" s="75">
        <v>345592</v>
      </c>
      <c r="H183" s="75">
        <v>458383</v>
      </c>
      <c r="I183" s="75">
        <v>37763</v>
      </c>
      <c r="J183" s="75">
        <v>0</v>
      </c>
      <c r="K183" s="75">
        <v>496146</v>
      </c>
      <c r="L183" s="75">
        <v>496718</v>
      </c>
      <c r="M183" s="75">
        <v>0</v>
      </c>
      <c r="N183" s="75">
        <f>'PSOC 22-23'!$K183+'PSOC 22-23'!$L183+M183</f>
        <v>992864</v>
      </c>
    </row>
    <row r="184" spans="1:14" x14ac:dyDescent="0.25">
      <c r="A184" s="71" t="s">
        <v>13</v>
      </c>
      <c r="B184" s="72" t="s">
        <v>12</v>
      </c>
      <c r="C184" s="73" t="s">
        <v>858</v>
      </c>
      <c r="D184" s="72" t="s">
        <v>11</v>
      </c>
      <c r="E184" s="74" t="s">
        <v>10</v>
      </c>
      <c r="F184" s="75">
        <v>167576</v>
      </c>
      <c r="G184" s="75">
        <v>40000</v>
      </c>
      <c r="H184" s="75">
        <v>119227</v>
      </c>
      <c r="I184" s="75">
        <v>0</v>
      </c>
      <c r="J184" s="75">
        <v>18560</v>
      </c>
      <c r="K184" s="75">
        <v>137787</v>
      </c>
      <c r="L184" s="75">
        <v>0</v>
      </c>
      <c r="M184" s="75">
        <v>13478</v>
      </c>
      <c r="N184" s="75">
        <f>'PSOC 22-23'!$K184+'PSOC 22-23'!$L184+M184</f>
        <v>151265</v>
      </c>
    </row>
    <row r="185" spans="1:14" x14ac:dyDescent="0.25">
      <c r="A185" s="71" t="s">
        <v>9</v>
      </c>
      <c r="B185" s="72" t="s">
        <v>8</v>
      </c>
      <c r="C185" s="73" t="s">
        <v>847</v>
      </c>
      <c r="D185" s="72" t="s">
        <v>7</v>
      </c>
      <c r="E185" s="74" t="s">
        <v>6</v>
      </c>
      <c r="F185" s="75">
        <v>239654</v>
      </c>
      <c r="G185" s="75">
        <v>0</v>
      </c>
      <c r="H185" s="75">
        <v>5438</v>
      </c>
      <c r="I185" s="75">
        <v>0</v>
      </c>
      <c r="J185" s="75">
        <v>0</v>
      </c>
      <c r="K185" s="75">
        <v>5438</v>
      </c>
      <c r="L185" s="75">
        <v>0</v>
      </c>
      <c r="M185" s="75">
        <v>0</v>
      </c>
      <c r="N185" s="75">
        <f>'PSOC 22-23'!$K185+'PSOC 22-23'!$L185+M185</f>
        <v>5438</v>
      </c>
    </row>
    <row r="186" spans="1:14" x14ac:dyDescent="0.25">
      <c r="A186" s="71" t="s">
        <v>5</v>
      </c>
      <c r="B186" s="72" t="s">
        <v>2</v>
      </c>
      <c r="C186" s="73" t="s">
        <v>855</v>
      </c>
      <c r="D186" s="72" t="s">
        <v>1</v>
      </c>
      <c r="E186" s="74" t="s">
        <v>4</v>
      </c>
      <c r="F186" s="75">
        <v>225238</v>
      </c>
      <c r="G186" s="75">
        <v>211986</v>
      </c>
      <c r="H186" s="75">
        <v>13959</v>
      </c>
      <c r="I186" s="75">
        <v>0</v>
      </c>
      <c r="J186" s="75">
        <v>0</v>
      </c>
      <c r="K186" s="75">
        <v>13959</v>
      </c>
      <c r="L186" s="75">
        <v>0</v>
      </c>
      <c r="M186" s="75">
        <v>0</v>
      </c>
      <c r="N186" s="75">
        <f>'PSOC 22-23'!$K186+'PSOC 22-23'!$L186+M186</f>
        <v>13959</v>
      </c>
    </row>
    <row r="187" spans="1:14" x14ac:dyDescent="0.25">
      <c r="A187" s="71" t="s">
        <v>3</v>
      </c>
      <c r="B187" s="76" t="s">
        <v>2</v>
      </c>
      <c r="C187" s="73" t="s">
        <v>849</v>
      </c>
      <c r="D187" s="76" t="s">
        <v>1</v>
      </c>
      <c r="E187" s="77" t="s">
        <v>0</v>
      </c>
      <c r="F187" s="75">
        <v>225238</v>
      </c>
      <c r="G187" s="75">
        <v>335485</v>
      </c>
      <c r="H187" s="75">
        <v>177291</v>
      </c>
      <c r="I187" s="75">
        <v>0</v>
      </c>
      <c r="J187" s="75">
        <v>7907</v>
      </c>
      <c r="K187" s="75">
        <v>185198</v>
      </c>
      <c r="L187" s="75">
        <v>0</v>
      </c>
      <c r="M187" s="75">
        <v>0</v>
      </c>
      <c r="N187" s="75">
        <f>'PSOC 22-23'!$K187+'PSOC 22-23'!$L187+M187</f>
        <v>185198</v>
      </c>
    </row>
    <row r="188" spans="1:14" x14ac:dyDescent="0.25">
      <c r="A188" s="54">
        <f>SUBTOTAL(103,Tableau3[NOM DE L''ORGANISME])</f>
        <v>178</v>
      </c>
      <c r="B188" s="9"/>
      <c r="C188" s="9"/>
      <c r="D188" s="9"/>
      <c r="E188" s="9"/>
      <c r="F188" s="55">
        <f>SUBTOTAL(109,Tableau3[BUDGET 
DE BASE REQUIS 
2022-2023])</f>
        <v>36384037</v>
      </c>
      <c r="G188" s="55">
        <f>SUBTOTAL(109,Tableau3[DEMANDES DE REHAUSSEMENT
EN MISSION GLOBALE
2022-2023])</f>
        <v>21729503.48</v>
      </c>
      <c r="H188" s="55">
        <f>SUBTOTAL(109,Tableau3[MISSION GLOBALE
2022-2023 INDEXÉ 
Avant rehaussement annuel])</f>
        <v>32354208</v>
      </c>
      <c r="I188" s="55">
        <f>SUBTOTAL(109,Tableau3[MISSION GLOBALE 
2022-2023
Rehaussement  sectoriel
Récurrents 
+
Non récur.])</f>
        <v>1980015</v>
      </c>
      <c r="J188" s="55">
        <f>SUBTOTAL(109,Tableau3[REHAUSSEMENT PSOC 2022-2023
Selon critères 
de répartition])</f>
        <v>2121671</v>
      </c>
      <c r="K188" s="55">
        <f>SUBTOTAL(109,Tableau3[MISSION
GLOBALE
2022-2023
Après
rehaussement])</f>
        <v>36455894</v>
      </c>
      <c r="L188" s="55">
        <f>SUBTOTAL(109,Tableau3[ENTENTE
SPÉCIFIQUE 
2022-2023
Indexée
Récurrents
+
Non récur.])</f>
        <v>6726091</v>
      </c>
      <c r="M188" s="55">
        <f>SUBTOTAL(109,Tableau3[AUTRES FINANCEMENTS
2022-2023])</f>
        <v>2151459</v>
      </c>
      <c r="N188" s="55">
        <f>SUBTOTAL(109,Tableau3[ALLOCATION
GRAND TOTAL
2022-2023
])</f>
        <v>45333444</v>
      </c>
    </row>
    <row r="189" spans="1:14" x14ac:dyDescent="0.25">
      <c r="G189" s="69"/>
      <c r="H189" s="69"/>
      <c r="I189" s="69"/>
      <c r="M189" s="69"/>
    </row>
  </sheetData>
  <conditionalFormatting sqref="M43">
    <cfRule type="cellIs" dxfId="14"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5" scale="50"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pageSetUpPr fitToPage="1"/>
  </sheetPr>
  <dimension ref="B2:H33"/>
  <sheetViews>
    <sheetView showGridLines="0" topLeftCell="A16" workbookViewId="0">
      <selection activeCell="H11" sqref="H11"/>
    </sheetView>
  </sheetViews>
  <sheetFormatPr baseColWidth="10" defaultRowHeight="13.2" x14ac:dyDescent="0.25"/>
  <cols>
    <col min="1" max="1" width="5.44140625" customWidth="1"/>
    <col min="2" max="2" width="77.77734375" customWidth="1"/>
    <col min="3" max="4" width="15.44140625" customWidth="1"/>
    <col min="5" max="5" width="18.88671875" customWidth="1"/>
    <col min="6" max="6" width="21" customWidth="1"/>
    <col min="7" max="7" width="15.44140625" customWidth="1"/>
  </cols>
  <sheetData>
    <row r="2" spans="2:8" ht="17.399999999999999" x14ac:dyDescent="0.3">
      <c r="C2" s="6"/>
      <c r="D2" s="5"/>
      <c r="E2" s="5" t="s">
        <v>223</v>
      </c>
      <c r="F2" s="3"/>
    </row>
    <row r="3" spans="2:8" ht="17.399999999999999" x14ac:dyDescent="0.3">
      <c r="C3" s="3"/>
      <c r="D3" s="4"/>
      <c r="E3" s="4" t="s">
        <v>285</v>
      </c>
      <c r="F3" s="3"/>
    </row>
    <row r="4" spans="2:8" x14ac:dyDescent="0.25">
      <c r="E4" s="2" t="s">
        <v>224</v>
      </c>
    </row>
    <row r="8" spans="2:8" ht="147" customHeight="1" x14ac:dyDescent="0.25">
      <c r="B8" s="58" t="s">
        <v>286</v>
      </c>
      <c r="C8" s="58"/>
      <c r="D8" s="58"/>
      <c r="E8" s="58"/>
      <c r="F8" s="58"/>
      <c r="G8" s="58"/>
      <c r="H8" s="1"/>
    </row>
    <row r="9" spans="2:8" s="9" customFormat="1" ht="15.6" x14ac:dyDescent="0.25">
      <c r="B9" s="31" t="s">
        <v>213</v>
      </c>
      <c r="C9" s="31" t="s">
        <v>225</v>
      </c>
      <c r="D9" s="31" t="s">
        <v>29</v>
      </c>
      <c r="E9" s="31" t="s">
        <v>226</v>
      </c>
      <c r="F9" s="31" t="s">
        <v>227</v>
      </c>
      <c r="G9" s="31" t="s">
        <v>228</v>
      </c>
    </row>
    <row r="10" spans="2:8" s="9" customFormat="1" ht="13.8" x14ac:dyDescent="0.25">
      <c r="B10" s="21" t="s">
        <v>229</v>
      </c>
      <c r="C10" s="13"/>
      <c r="D10" s="13"/>
      <c r="E10" s="13"/>
      <c r="F10" s="13"/>
      <c r="G10" s="13"/>
    </row>
    <row r="11" spans="2:8" ht="51.6" customHeight="1" x14ac:dyDescent="0.25">
      <c r="B11" s="20" t="s">
        <v>277</v>
      </c>
      <c r="C11" s="14"/>
      <c r="D11" s="14"/>
      <c r="E11" s="14"/>
      <c r="F11" s="14"/>
      <c r="G11" s="14"/>
    </row>
    <row r="12" spans="2:8" ht="41.4" x14ac:dyDescent="0.25">
      <c r="B12" s="20" t="s">
        <v>230</v>
      </c>
      <c r="C12" s="25" t="s">
        <v>242</v>
      </c>
      <c r="D12" s="25" t="s">
        <v>244</v>
      </c>
      <c r="E12" s="25" t="s">
        <v>254</v>
      </c>
      <c r="F12" s="25" t="s">
        <v>278</v>
      </c>
      <c r="G12" s="25" t="s">
        <v>246</v>
      </c>
    </row>
    <row r="13" spans="2:8" ht="13.8" x14ac:dyDescent="0.25">
      <c r="B13" s="20"/>
      <c r="C13" s="25"/>
      <c r="D13" s="25"/>
      <c r="E13" s="25"/>
      <c r="F13" s="25"/>
      <c r="G13" s="25"/>
    </row>
    <row r="14" spans="2:8" ht="46.2" customHeight="1" x14ac:dyDescent="0.25">
      <c r="B14" s="20" t="s">
        <v>231</v>
      </c>
      <c r="C14" s="25" t="s">
        <v>243</v>
      </c>
      <c r="D14" s="25" t="s">
        <v>245</v>
      </c>
      <c r="E14" s="25" t="s">
        <v>283</v>
      </c>
      <c r="F14" s="25" t="s">
        <v>284</v>
      </c>
      <c r="G14" s="25" t="s">
        <v>247</v>
      </c>
    </row>
    <row r="15" spans="2:8" ht="13.8" x14ac:dyDescent="0.25">
      <c r="B15" s="30" t="s">
        <v>232</v>
      </c>
      <c r="C15" s="18"/>
      <c r="D15" s="18"/>
      <c r="E15" s="18"/>
      <c r="F15" s="18"/>
      <c r="G15" s="16"/>
    </row>
    <row r="16" spans="2:8" ht="49.2" customHeight="1" x14ac:dyDescent="0.25">
      <c r="B16" s="20" t="s">
        <v>279</v>
      </c>
      <c r="C16" s="12"/>
      <c r="D16" s="12"/>
      <c r="E16" s="12"/>
      <c r="F16" s="12"/>
      <c r="G16" s="14"/>
    </row>
    <row r="17" spans="2:7" s="26" customFormat="1" ht="30" customHeight="1" x14ac:dyDescent="0.25">
      <c r="B17" s="20" t="s">
        <v>231</v>
      </c>
      <c r="C17" s="25" t="s">
        <v>233</v>
      </c>
      <c r="D17" s="25" t="s">
        <v>233</v>
      </c>
      <c r="E17" s="25" t="s">
        <v>233</v>
      </c>
      <c r="F17" s="25" t="s">
        <v>233</v>
      </c>
      <c r="G17" s="25" t="s">
        <v>247</v>
      </c>
    </row>
    <row r="18" spans="2:7" ht="13.8" x14ac:dyDescent="0.25">
      <c r="B18" s="22" t="s">
        <v>234</v>
      </c>
      <c r="C18" s="16"/>
      <c r="D18" s="16"/>
      <c r="E18" s="16"/>
      <c r="F18" s="16"/>
      <c r="G18" s="16"/>
    </row>
    <row r="19" spans="2:7" ht="81.599999999999994" customHeight="1" x14ac:dyDescent="0.25">
      <c r="B19" s="27" t="s">
        <v>280</v>
      </c>
      <c r="C19" s="14"/>
      <c r="D19" s="14"/>
      <c r="E19" s="14"/>
      <c r="F19" s="14"/>
      <c r="G19" s="14"/>
    </row>
    <row r="20" spans="2:7" s="26" customFormat="1" ht="53.4" customHeight="1" x14ac:dyDescent="0.25">
      <c r="B20" s="27" t="s">
        <v>231</v>
      </c>
      <c r="C20" s="25" t="s">
        <v>248</v>
      </c>
      <c r="D20" s="25" t="s">
        <v>249</v>
      </c>
      <c r="E20" s="25" t="s">
        <v>255</v>
      </c>
      <c r="F20" s="25" t="s">
        <v>256</v>
      </c>
      <c r="G20" s="25" t="s">
        <v>250</v>
      </c>
    </row>
    <row r="21" spans="2:7" ht="13.8" x14ac:dyDescent="0.25">
      <c r="B21" s="23" t="s">
        <v>235</v>
      </c>
      <c r="C21" s="15"/>
      <c r="D21" s="15"/>
      <c r="E21" s="15"/>
      <c r="F21" s="15"/>
      <c r="G21" s="15"/>
    </row>
    <row r="22" spans="2:7" ht="51.6" customHeight="1" x14ac:dyDescent="0.25">
      <c r="B22" s="24" t="s">
        <v>281</v>
      </c>
      <c r="C22" s="14"/>
      <c r="D22" s="14"/>
      <c r="E22" s="14"/>
      <c r="F22" s="14"/>
      <c r="G22" s="14"/>
    </row>
    <row r="23" spans="2:7" s="26" customFormat="1" ht="48.6" customHeight="1" x14ac:dyDescent="0.25">
      <c r="B23" s="27" t="s">
        <v>231</v>
      </c>
      <c r="C23" s="25" t="s">
        <v>251</v>
      </c>
      <c r="D23" s="25" t="s">
        <v>252</v>
      </c>
      <c r="E23" s="25" t="s">
        <v>257</v>
      </c>
      <c r="F23" s="25" t="s">
        <v>258</v>
      </c>
      <c r="G23" s="25" t="s">
        <v>253</v>
      </c>
    </row>
    <row r="24" spans="2:7" ht="13.8" x14ac:dyDescent="0.25">
      <c r="B24" s="22" t="s">
        <v>236</v>
      </c>
      <c r="C24" s="15"/>
      <c r="D24" s="15"/>
      <c r="E24" s="15"/>
      <c r="F24" s="15"/>
      <c r="G24" s="15"/>
    </row>
    <row r="25" spans="2:7" ht="64.8" customHeight="1" x14ac:dyDescent="0.25">
      <c r="B25" s="12" t="s">
        <v>282</v>
      </c>
      <c r="C25" s="14"/>
      <c r="D25" s="14"/>
      <c r="E25" s="14"/>
      <c r="F25" s="14"/>
      <c r="G25" s="14"/>
    </row>
    <row r="26" spans="2:7" s="26" customFormat="1" ht="21.6" customHeight="1" x14ac:dyDescent="0.25">
      <c r="B26" s="27" t="s">
        <v>231</v>
      </c>
      <c r="C26" s="25" t="s">
        <v>233</v>
      </c>
      <c r="D26" s="25" t="s">
        <v>233</v>
      </c>
      <c r="E26" s="25" t="s">
        <v>233</v>
      </c>
      <c r="F26" s="25" t="s">
        <v>233</v>
      </c>
      <c r="G26" s="25" t="s">
        <v>247</v>
      </c>
    </row>
    <row r="27" spans="2:7" ht="10.8" customHeight="1" x14ac:dyDescent="0.25">
      <c r="B27" s="19"/>
      <c r="C27" s="28"/>
      <c r="D27" s="28"/>
      <c r="E27" s="28"/>
      <c r="F27" s="28"/>
      <c r="G27" s="29"/>
    </row>
    <row r="28" spans="2:7" ht="19.8" customHeight="1" x14ac:dyDescent="0.25">
      <c r="B28" s="17" t="s">
        <v>272</v>
      </c>
      <c r="C28" s="11"/>
      <c r="D28" s="11"/>
      <c r="E28" s="11"/>
      <c r="F28" s="11"/>
      <c r="G28" s="10"/>
    </row>
    <row r="29" spans="2:7" ht="17.399999999999999" customHeight="1" x14ac:dyDescent="0.25">
      <c r="B29" s="7" t="s">
        <v>271</v>
      </c>
    </row>
    <row r="30" spans="2:7" ht="13.8" x14ac:dyDescent="0.25">
      <c r="B30" s="7" t="s">
        <v>273</v>
      </c>
    </row>
    <row r="31" spans="2:7" ht="13.8" x14ac:dyDescent="0.25">
      <c r="B31" s="7" t="s">
        <v>274</v>
      </c>
    </row>
    <row r="32" spans="2:7" ht="13.8" x14ac:dyDescent="0.25">
      <c r="B32" s="7" t="s">
        <v>275</v>
      </c>
    </row>
    <row r="33" spans="2:2" ht="13.8" x14ac:dyDescent="0.25">
      <c r="B33" s="7" t="s">
        <v>276</v>
      </c>
    </row>
  </sheetData>
  <mergeCells count="1">
    <mergeCell ref="B8:G8"/>
  </mergeCells>
  <printOptions horizontalCentered="1"/>
  <pageMargins left="0.23622047244094491" right="0.23622047244094491" top="0.35433070866141736" bottom="0.35433070866141736" header="0.31496062992125984" footer="0.31496062992125984"/>
  <pageSetup scale="7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7:F192"/>
  <sheetViews>
    <sheetView zoomScale="80" zoomScaleNormal="80" workbookViewId="0">
      <pane xSplit="1" topLeftCell="B1" activePane="topRight" state="frozen"/>
      <selection pane="topRight" activeCell="A8" sqref="A8"/>
    </sheetView>
  </sheetViews>
  <sheetFormatPr baseColWidth="10" defaultRowHeight="13.8" x14ac:dyDescent="0.25"/>
  <cols>
    <col min="1" max="1" width="96.109375" style="32" customWidth="1"/>
    <col min="2" max="2" width="106.77734375" style="32" customWidth="1"/>
    <col min="3" max="3" width="39.109375" style="34" customWidth="1"/>
    <col min="4" max="4" width="14.33203125" style="32" customWidth="1"/>
    <col min="5" max="5" width="41.33203125" style="33" hidden="1" customWidth="1"/>
    <col min="6" max="16384" width="11.5546875" style="32"/>
  </cols>
  <sheetData>
    <row r="7" spans="1:5" ht="48.6" customHeight="1" x14ac:dyDescent="0.4">
      <c r="A7" s="59" t="s">
        <v>845</v>
      </c>
      <c r="B7" s="60"/>
      <c r="C7" s="60"/>
      <c r="D7" s="60"/>
    </row>
    <row r="9" spans="1:5" ht="14.4" thickBot="1" x14ac:dyDescent="0.3"/>
    <row r="10" spans="1:5" ht="25.8" customHeight="1" x14ac:dyDescent="0.25">
      <c r="A10" s="53" t="s">
        <v>844</v>
      </c>
      <c r="B10" s="52" t="s">
        <v>843</v>
      </c>
      <c r="C10" s="52" t="s">
        <v>842</v>
      </c>
      <c r="D10" s="52" t="s">
        <v>841</v>
      </c>
      <c r="E10" s="51" t="s">
        <v>213</v>
      </c>
    </row>
    <row r="11" spans="1:5" ht="19.95" customHeight="1" x14ac:dyDescent="0.25">
      <c r="A11" s="43" t="s">
        <v>840</v>
      </c>
      <c r="B11" s="42" t="s">
        <v>839</v>
      </c>
      <c r="C11" s="41" t="s">
        <v>838</v>
      </c>
      <c r="D11" s="40" t="s">
        <v>837</v>
      </c>
      <c r="E11" s="50" t="s">
        <v>12</v>
      </c>
    </row>
    <row r="12" spans="1:5" ht="19.95" customHeight="1" x14ac:dyDescent="0.25">
      <c r="A12" s="43" t="s">
        <v>210</v>
      </c>
      <c r="B12" s="42" t="s">
        <v>836</v>
      </c>
      <c r="C12" s="41" t="s">
        <v>835</v>
      </c>
      <c r="D12" s="40" t="s">
        <v>834</v>
      </c>
      <c r="E12" s="35" t="s">
        <v>293</v>
      </c>
    </row>
    <row r="13" spans="1:5" ht="19.95" customHeight="1" x14ac:dyDescent="0.25">
      <c r="A13" s="43" t="s">
        <v>209</v>
      </c>
      <c r="B13" s="42" t="s">
        <v>833</v>
      </c>
      <c r="C13" s="41" t="s">
        <v>832</v>
      </c>
      <c r="D13" s="40" t="s">
        <v>831</v>
      </c>
      <c r="E13" s="35" t="s">
        <v>293</v>
      </c>
    </row>
    <row r="14" spans="1:5" ht="19.95" customHeight="1" x14ac:dyDescent="0.25">
      <c r="A14" s="43" t="s">
        <v>208</v>
      </c>
      <c r="B14" s="42" t="s">
        <v>830</v>
      </c>
      <c r="C14" s="41" t="s">
        <v>829</v>
      </c>
      <c r="D14" s="40" t="s">
        <v>828</v>
      </c>
      <c r="E14" s="35" t="s">
        <v>293</v>
      </c>
    </row>
    <row r="15" spans="1:5" ht="19.95" customHeight="1" x14ac:dyDescent="0.25">
      <c r="A15" s="43" t="s">
        <v>207</v>
      </c>
      <c r="B15" s="42" t="s">
        <v>827</v>
      </c>
      <c r="C15" s="45" t="s">
        <v>826</v>
      </c>
      <c r="D15" s="40" t="s">
        <v>825</v>
      </c>
      <c r="E15" s="35" t="s">
        <v>12</v>
      </c>
    </row>
    <row r="16" spans="1:5" ht="19.95" customHeight="1" x14ac:dyDescent="0.25">
      <c r="A16" s="43" t="s">
        <v>206</v>
      </c>
      <c r="B16" s="42" t="s">
        <v>824</v>
      </c>
      <c r="C16" s="41" t="s">
        <v>823</v>
      </c>
      <c r="D16" s="40" t="s">
        <v>822</v>
      </c>
      <c r="E16" s="35" t="s">
        <v>304</v>
      </c>
    </row>
    <row r="17" spans="1:6" ht="19.95" customHeight="1" x14ac:dyDescent="0.25">
      <c r="A17" s="43" t="s">
        <v>205</v>
      </c>
      <c r="B17" s="42" t="s">
        <v>821</v>
      </c>
      <c r="C17" s="41" t="s">
        <v>820</v>
      </c>
      <c r="D17" s="40" t="s">
        <v>819</v>
      </c>
      <c r="E17" s="35" t="s">
        <v>293</v>
      </c>
    </row>
    <row r="18" spans="1:6" ht="19.95" customHeight="1" x14ac:dyDescent="0.25">
      <c r="A18" s="43" t="s">
        <v>204</v>
      </c>
      <c r="B18" s="42" t="s">
        <v>818</v>
      </c>
      <c r="C18" s="41" t="s">
        <v>817</v>
      </c>
      <c r="D18" s="40" t="s">
        <v>798</v>
      </c>
      <c r="E18" s="35" t="s">
        <v>293</v>
      </c>
    </row>
    <row r="19" spans="1:6" ht="19.95" customHeight="1" x14ac:dyDescent="0.25">
      <c r="A19" s="43" t="s">
        <v>203</v>
      </c>
      <c r="B19" s="42" t="s">
        <v>816</v>
      </c>
      <c r="C19" s="45" t="s">
        <v>815</v>
      </c>
      <c r="D19" s="40" t="s">
        <v>814</v>
      </c>
      <c r="E19" s="35" t="s">
        <v>12</v>
      </c>
    </row>
    <row r="20" spans="1:6" ht="19.95" customHeight="1" x14ac:dyDescent="0.25">
      <c r="A20" s="43" t="s">
        <v>202</v>
      </c>
      <c r="B20" s="42" t="s">
        <v>813</v>
      </c>
      <c r="C20" s="41" t="s">
        <v>812</v>
      </c>
      <c r="D20" s="40" t="s">
        <v>811</v>
      </c>
      <c r="E20" s="35" t="s">
        <v>12</v>
      </c>
    </row>
    <row r="21" spans="1:6" ht="19.95" customHeight="1" x14ac:dyDescent="0.25">
      <c r="A21" s="43" t="s">
        <v>201</v>
      </c>
      <c r="B21" s="42" t="s">
        <v>810</v>
      </c>
      <c r="C21" s="44" t="s">
        <v>809</v>
      </c>
      <c r="D21" s="40" t="s">
        <v>808</v>
      </c>
      <c r="E21" s="35" t="s">
        <v>12</v>
      </c>
    </row>
    <row r="22" spans="1:6" ht="19.95" customHeight="1" x14ac:dyDescent="0.25">
      <c r="A22" s="43" t="s">
        <v>200</v>
      </c>
      <c r="B22" s="42" t="s">
        <v>807</v>
      </c>
      <c r="C22" s="41" t="s">
        <v>806</v>
      </c>
      <c r="D22" s="40" t="s">
        <v>805</v>
      </c>
      <c r="E22" s="35" t="s">
        <v>293</v>
      </c>
    </row>
    <row r="23" spans="1:6" ht="19.95" customHeight="1" x14ac:dyDescent="0.25">
      <c r="A23" s="43" t="s">
        <v>199</v>
      </c>
      <c r="B23" s="42" t="s">
        <v>804</v>
      </c>
      <c r="C23" s="41" t="s">
        <v>803</v>
      </c>
      <c r="D23" s="40" t="s">
        <v>802</v>
      </c>
      <c r="E23" s="35" t="s">
        <v>293</v>
      </c>
    </row>
    <row r="24" spans="1:6" ht="19.95" customHeight="1" x14ac:dyDescent="0.25">
      <c r="A24" s="43" t="s">
        <v>801</v>
      </c>
      <c r="B24" s="42" t="s">
        <v>800</v>
      </c>
      <c r="C24" s="41" t="s">
        <v>799</v>
      </c>
      <c r="D24" s="40" t="s">
        <v>798</v>
      </c>
      <c r="E24" s="35" t="s">
        <v>304</v>
      </c>
      <c r="F24" s="49"/>
    </row>
    <row r="25" spans="1:6" ht="19.95" customHeight="1" x14ac:dyDescent="0.25">
      <c r="A25" s="43" t="s">
        <v>198</v>
      </c>
      <c r="B25" s="42" t="s">
        <v>797</v>
      </c>
      <c r="C25" s="41" t="s">
        <v>796</v>
      </c>
      <c r="D25" s="40" t="s">
        <v>795</v>
      </c>
      <c r="E25" s="35" t="s">
        <v>293</v>
      </c>
    </row>
    <row r="26" spans="1:6" ht="19.95" customHeight="1" x14ac:dyDescent="0.25">
      <c r="A26" s="43" t="s">
        <v>197</v>
      </c>
      <c r="B26" s="42" t="s">
        <v>794</v>
      </c>
      <c r="C26" s="41" t="s">
        <v>793</v>
      </c>
      <c r="D26" s="40" t="s">
        <v>792</v>
      </c>
      <c r="E26" s="35" t="s">
        <v>300</v>
      </c>
    </row>
    <row r="27" spans="1:6" ht="19.95" customHeight="1" x14ac:dyDescent="0.25">
      <c r="A27" s="43" t="s">
        <v>196</v>
      </c>
      <c r="B27" s="42" t="s">
        <v>791</v>
      </c>
      <c r="C27" s="41" t="s">
        <v>790</v>
      </c>
      <c r="D27" s="40" t="s">
        <v>789</v>
      </c>
      <c r="E27" s="35" t="s">
        <v>293</v>
      </c>
    </row>
    <row r="28" spans="1:6" ht="19.95" customHeight="1" x14ac:dyDescent="0.25">
      <c r="A28" s="43" t="s">
        <v>195</v>
      </c>
      <c r="B28" s="42" t="s">
        <v>788</v>
      </c>
      <c r="C28" s="41" t="s">
        <v>787</v>
      </c>
      <c r="D28" s="40" t="s">
        <v>786</v>
      </c>
      <c r="E28" s="35" t="s">
        <v>293</v>
      </c>
    </row>
    <row r="29" spans="1:6" ht="19.95" customHeight="1" x14ac:dyDescent="0.25">
      <c r="A29" s="43" t="s">
        <v>194</v>
      </c>
      <c r="B29" s="42" t="s">
        <v>785</v>
      </c>
      <c r="C29" s="41" t="s">
        <v>784</v>
      </c>
      <c r="D29" s="40" t="s">
        <v>783</v>
      </c>
      <c r="E29" s="35" t="s">
        <v>293</v>
      </c>
    </row>
    <row r="30" spans="1:6" ht="19.95" customHeight="1" x14ac:dyDescent="0.25">
      <c r="A30" s="43" t="s">
        <v>193</v>
      </c>
      <c r="B30" s="42" t="s">
        <v>782</v>
      </c>
      <c r="C30" s="41" t="s">
        <v>781</v>
      </c>
      <c r="D30" s="40" t="s">
        <v>780</v>
      </c>
      <c r="E30" s="35" t="s">
        <v>293</v>
      </c>
    </row>
    <row r="31" spans="1:6" ht="19.95" customHeight="1" x14ac:dyDescent="0.25">
      <c r="A31" s="43" t="s">
        <v>192</v>
      </c>
      <c r="B31" s="42" t="s">
        <v>779</v>
      </c>
      <c r="C31" s="41" t="s">
        <v>778</v>
      </c>
      <c r="D31" s="40" t="s">
        <v>777</v>
      </c>
      <c r="E31" s="35" t="s">
        <v>293</v>
      </c>
    </row>
    <row r="32" spans="1:6" ht="19.95" customHeight="1" x14ac:dyDescent="0.25">
      <c r="A32" s="43" t="s">
        <v>191</v>
      </c>
      <c r="B32" s="42" t="s">
        <v>776</v>
      </c>
      <c r="C32" s="41" t="s">
        <v>775</v>
      </c>
      <c r="D32" s="40" t="s">
        <v>774</v>
      </c>
      <c r="E32" s="35" t="s">
        <v>300</v>
      </c>
    </row>
    <row r="33" spans="1:5" ht="19.95" customHeight="1" x14ac:dyDescent="0.25">
      <c r="A33" s="43" t="s">
        <v>190</v>
      </c>
      <c r="B33" s="42" t="s">
        <v>773</v>
      </c>
      <c r="C33" s="41" t="s">
        <v>772</v>
      </c>
      <c r="D33" s="40" t="s">
        <v>771</v>
      </c>
      <c r="E33" s="35" t="s">
        <v>300</v>
      </c>
    </row>
    <row r="34" spans="1:5" ht="19.95" customHeight="1" x14ac:dyDescent="0.25">
      <c r="A34" s="43" t="s">
        <v>189</v>
      </c>
      <c r="B34" s="42" t="s">
        <v>770</v>
      </c>
      <c r="C34" s="41" t="s">
        <v>769</v>
      </c>
      <c r="D34" s="40" t="s">
        <v>768</v>
      </c>
      <c r="E34" s="35" t="s">
        <v>293</v>
      </c>
    </row>
    <row r="35" spans="1:5" ht="19.95" customHeight="1" x14ac:dyDescent="0.25">
      <c r="A35" s="43" t="s">
        <v>188</v>
      </c>
      <c r="B35" s="42" t="s">
        <v>767</v>
      </c>
      <c r="C35" s="45" t="s">
        <v>766</v>
      </c>
      <c r="D35" s="40" t="s">
        <v>765</v>
      </c>
      <c r="E35" s="35" t="s">
        <v>293</v>
      </c>
    </row>
    <row r="36" spans="1:5" ht="19.95" customHeight="1" x14ac:dyDescent="0.25">
      <c r="A36" s="43" t="s">
        <v>187</v>
      </c>
      <c r="B36" s="42" t="s">
        <v>764</v>
      </c>
      <c r="C36" s="44" t="s">
        <v>763</v>
      </c>
      <c r="D36" s="40" t="s">
        <v>762</v>
      </c>
      <c r="E36" s="35" t="s">
        <v>12</v>
      </c>
    </row>
    <row r="37" spans="1:5" ht="19.95" customHeight="1" x14ac:dyDescent="0.25">
      <c r="A37" s="43" t="s">
        <v>186</v>
      </c>
      <c r="B37" s="42" t="s">
        <v>761</v>
      </c>
      <c r="C37" s="45" t="s">
        <v>415</v>
      </c>
      <c r="D37" s="40" t="s">
        <v>414</v>
      </c>
      <c r="E37" s="35" t="s">
        <v>293</v>
      </c>
    </row>
    <row r="38" spans="1:5" ht="19.95" customHeight="1" x14ac:dyDescent="0.25">
      <c r="A38" s="48" t="s">
        <v>760</v>
      </c>
      <c r="B38" s="42" t="s">
        <v>759</v>
      </c>
      <c r="C38" s="44" t="s">
        <v>758</v>
      </c>
      <c r="D38" s="40" t="s">
        <v>757</v>
      </c>
      <c r="E38" s="35" t="s">
        <v>293</v>
      </c>
    </row>
    <row r="39" spans="1:5" ht="19.95" customHeight="1" x14ac:dyDescent="0.25">
      <c r="A39" s="43" t="s">
        <v>185</v>
      </c>
      <c r="B39" s="42" t="s">
        <v>756</v>
      </c>
      <c r="C39" s="41" t="s">
        <v>755</v>
      </c>
      <c r="D39" s="40" t="s">
        <v>754</v>
      </c>
      <c r="E39" s="35"/>
    </row>
    <row r="40" spans="1:5" ht="19.95" customHeight="1" x14ac:dyDescent="0.25">
      <c r="A40" s="43" t="s">
        <v>184</v>
      </c>
      <c r="B40" s="42" t="s">
        <v>753</v>
      </c>
      <c r="C40" s="41" t="s">
        <v>752</v>
      </c>
      <c r="D40" s="40" t="s">
        <v>751</v>
      </c>
      <c r="E40" s="35" t="s">
        <v>12</v>
      </c>
    </row>
    <row r="41" spans="1:5" ht="19.95" customHeight="1" x14ac:dyDescent="0.25">
      <c r="A41" s="43" t="s">
        <v>183</v>
      </c>
      <c r="B41" s="42" t="s">
        <v>750</v>
      </c>
      <c r="C41" s="41" t="s">
        <v>749</v>
      </c>
      <c r="D41" s="40" t="s">
        <v>748</v>
      </c>
      <c r="E41" s="35" t="s">
        <v>304</v>
      </c>
    </row>
    <row r="42" spans="1:5" ht="19.95" customHeight="1" x14ac:dyDescent="0.25">
      <c r="A42" s="43" t="s">
        <v>182</v>
      </c>
      <c r="B42" s="42" t="s">
        <v>747</v>
      </c>
      <c r="C42" s="45" t="s">
        <v>746</v>
      </c>
      <c r="D42" s="40" t="s">
        <v>745</v>
      </c>
      <c r="E42" s="35" t="s">
        <v>12</v>
      </c>
    </row>
    <row r="43" spans="1:5" ht="19.95" customHeight="1" x14ac:dyDescent="0.25">
      <c r="A43" s="43" t="s">
        <v>744</v>
      </c>
      <c r="B43" s="42" t="s">
        <v>743</v>
      </c>
      <c r="C43" s="46" t="s">
        <v>742</v>
      </c>
      <c r="D43" s="40" t="s">
        <v>741</v>
      </c>
      <c r="E43" s="35" t="s">
        <v>12</v>
      </c>
    </row>
    <row r="44" spans="1:5" ht="19.95" customHeight="1" x14ac:dyDescent="0.25">
      <c r="A44" s="43" t="s">
        <v>180</v>
      </c>
      <c r="B44" s="42" t="s">
        <v>740</v>
      </c>
      <c r="C44" s="44" t="s">
        <v>739</v>
      </c>
      <c r="D44" s="40" t="s">
        <v>738</v>
      </c>
      <c r="E44" s="35" t="s">
        <v>12</v>
      </c>
    </row>
    <row r="45" spans="1:5" ht="19.95" customHeight="1" x14ac:dyDescent="0.25">
      <c r="A45" s="43" t="s">
        <v>179</v>
      </c>
      <c r="B45" s="42" t="s">
        <v>737</v>
      </c>
      <c r="C45" s="41" t="s">
        <v>736</v>
      </c>
      <c r="D45" s="40" t="s">
        <v>735</v>
      </c>
      <c r="E45" s="35" t="s">
        <v>293</v>
      </c>
    </row>
    <row r="46" spans="1:5" ht="19.95" customHeight="1" x14ac:dyDescent="0.25">
      <c r="A46" s="43" t="s">
        <v>734</v>
      </c>
      <c r="B46" s="42" t="s">
        <v>733</v>
      </c>
      <c r="C46" s="41" t="s">
        <v>732</v>
      </c>
      <c r="D46" s="40" t="s">
        <v>731</v>
      </c>
      <c r="E46" s="35"/>
    </row>
    <row r="47" spans="1:5" ht="19.95" customHeight="1" x14ac:dyDescent="0.25">
      <c r="A47" s="43" t="s">
        <v>177</v>
      </c>
      <c r="B47" s="42" t="s">
        <v>730</v>
      </c>
      <c r="C47" s="41" t="s">
        <v>729</v>
      </c>
      <c r="D47" s="40" t="s">
        <v>728</v>
      </c>
      <c r="E47" s="35" t="s">
        <v>12</v>
      </c>
    </row>
    <row r="48" spans="1:5" ht="19.95" customHeight="1" x14ac:dyDescent="0.25">
      <c r="A48" s="43" t="s">
        <v>176</v>
      </c>
      <c r="B48" s="42" t="s">
        <v>727</v>
      </c>
      <c r="C48" s="44" t="s">
        <v>726</v>
      </c>
      <c r="D48" s="40" t="s">
        <v>725</v>
      </c>
      <c r="E48" s="35" t="s">
        <v>293</v>
      </c>
    </row>
    <row r="49" spans="1:5" ht="19.95" customHeight="1" x14ac:dyDescent="0.25">
      <c r="A49" s="43" t="s">
        <v>175</v>
      </c>
      <c r="B49" s="42" t="s">
        <v>724</v>
      </c>
      <c r="C49" s="41" t="s">
        <v>723</v>
      </c>
      <c r="D49" s="40" t="s">
        <v>722</v>
      </c>
      <c r="E49" s="35" t="s">
        <v>12</v>
      </c>
    </row>
    <row r="50" spans="1:5" ht="19.95" customHeight="1" x14ac:dyDescent="0.25">
      <c r="A50" s="43" t="s">
        <v>173</v>
      </c>
      <c r="B50" s="42" t="s">
        <v>721</v>
      </c>
      <c r="C50" s="46" t="s">
        <v>720</v>
      </c>
      <c r="D50" s="40" t="s">
        <v>719</v>
      </c>
      <c r="E50" s="35" t="s">
        <v>12</v>
      </c>
    </row>
    <row r="51" spans="1:5" ht="19.95" customHeight="1" x14ac:dyDescent="0.25">
      <c r="A51" s="43" t="s">
        <v>172</v>
      </c>
      <c r="B51" s="42" t="s">
        <v>718</v>
      </c>
      <c r="C51" s="45" t="s">
        <v>717</v>
      </c>
      <c r="D51" s="40" t="s">
        <v>716</v>
      </c>
      <c r="E51" s="35" t="s">
        <v>293</v>
      </c>
    </row>
    <row r="52" spans="1:5" ht="19.95" customHeight="1" x14ac:dyDescent="0.25">
      <c r="A52" s="43" t="s">
        <v>171</v>
      </c>
      <c r="B52" s="42" t="s">
        <v>715</v>
      </c>
      <c r="C52" s="41" t="s">
        <v>714</v>
      </c>
      <c r="D52" s="40" t="s">
        <v>713</v>
      </c>
      <c r="E52" s="35" t="s">
        <v>300</v>
      </c>
    </row>
    <row r="53" spans="1:5" ht="19.95" customHeight="1" x14ac:dyDescent="0.25">
      <c r="A53" s="43" t="s">
        <v>170</v>
      </c>
      <c r="B53" s="42" t="s">
        <v>712</v>
      </c>
      <c r="C53" s="41" t="s">
        <v>711</v>
      </c>
      <c r="D53" s="40" t="s">
        <v>710</v>
      </c>
      <c r="E53" s="35" t="s">
        <v>293</v>
      </c>
    </row>
    <row r="54" spans="1:5" ht="19.95" customHeight="1" x14ac:dyDescent="0.25">
      <c r="A54" s="43" t="s">
        <v>168</v>
      </c>
      <c r="B54" s="42" t="s">
        <v>709</v>
      </c>
      <c r="C54" s="45" t="s">
        <v>708</v>
      </c>
      <c r="D54" s="40" t="s">
        <v>707</v>
      </c>
      <c r="E54" s="35" t="s">
        <v>293</v>
      </c>
    </row>
    <row r="55" spans="1:5" ht="19.95" customHeight="1" x14ac:dyDescent="0.25">
      <c r="A55" s="43" t="s">
        <v>167</v>
      </c>
      <c r="B55" s="42" t="s">
        <v>706</v>
      </c>
      <c r="C55" s="41" t="s">
        <v>705</v>
      </c>
      <c r="D55" s="40" t="s">
        <v>704</v>
      </c>
      <c r="E55" s="35" t="s">
        <v>293</v>
      </c>
    </row>
    <row r="56" spans="1:5" ht="19.95" customHeight="1" x14ac:dyDescent="0.25">
      <c r="A56" s="43" t="s">
        <v>166</v>
      </c>
      <c r="B56" s="42" t="s">
        <v>703</v>
      </c>
      <c r="C56" s="41" t="s">
        <v>702</v>
      </c>
      <c r="D56" s="40" t="s">
        <v>701</v>
      </c>
      <c r="E56" s="35" t="s">
        <v>293</v>
      </c>
    </row>
    <row r="57" spans="1:5" ht="19.95" customHeight="1" x14ac:dyDescent="0.25">
      <c r="A57" s="43" t="s">
        <v>165</v>
      </c>
      <c r="B57" s="42" t="s">
        <v>700</v>
      </c>
      <c r="C57" s="45" t="s">
        <v>699</v>
      </c>
      <c r="D57" s="40" t="s">
        <v>698</v>
      </c>
      <c r="E57" s="35" t="s">
        <v>293</v>
      </c>
    </row>
    <row r="58" spans="1:5" ht="19.95" customHeight="1" x14ac:dyDescent="0.25">
      <c r="A58" s="43" t="s">
        <v>164</v>
      </c>
      <c r="B58" s="42" t="s">
        <v>697</v>
      </c>
      <c r="C58" s="41" t="s">
        <v>696</v>
      </c>
      <c r="D58" s="40" t="s">
        <v>695</v>
      </c>
      <c r="E58" s="35" t="s">
        <v>293</v>
      </c>
    </row>
    <row r="59" spans="1:5" ht="19.95" customHeight="1" x14ac:dyDescent="0.25">
      <c r="A59" s="43" t="s">
        <v>163</v>
      </c>
      <c r="B59" s="42" t="s">
        <v>694</v>
      </c>
      <c r="C59" s="41" t="s">
        <v>693</v>
      </c>
      <c r="D59" s="40" t="s">
        <v>692</v>
      </c>
      <c r="E59" s="35" t="s">
        <v>293</v>
      </c>
    </row>
    <row r="60" spans="1:5" ht="19.95" customHeight="1" x14ac:dyDescent="0.25">
      <c r="A60" s="43" t="s">
        <v>162</v>
      </c>
      <c r="B60" s="42" t="s">
        <v>691</v>
      </c>
      <c r="C60" s="41" t="s">
        <v>690</v>
      </c>
      <c r="D60" s="40" t="s">
        <v>689</v>
      </c>
      <c r="E60" s="35" t="s">
        <v>293</v>
      </c>
    </row>
    <row r="61" spans="1:5" ht="19.95" customHeight="1" x14ac:dyDescent="0.25">
      <c r="A61" s="43" t="s">
        <v>161</v>
      </c>
      <c r="B61" s="42" t="s">
        <v>688</v>
      </c>
      <c r="C61" s="41" t="s">
        <v>687</v>
      </c>
      <c r="D61" s="40" t="s">
        <v>686</v>
      </c>
      <c r="E61" s="35" t="s">
        <v>293</v>
      </c>
    </row>
    <row r="62" spans="1:5" ht="19.95" customHeight="1" x14ac:dyDescent="0.25">
      <c r="A62" s="43" t="s">
        <v>159</v>
      </c>
      <c r="B62" s="42" t="s">
        <v>685</v>
      </c>
      <c r="C62" s="41" t="s">
        <v>684</v>
      </c>
      <c r="D62" s="40" t="s">
        <v>683</v>
      </c>
      <c r="E62" s="35" t="s">
        <v>304</v>
      </c>
    </row>
    <row r="63" spans="1:5" ht="19.95" customHeight="1" x14ac:dyDescent="0.25">
      <c r="A63" s="43" t="s">
        <v>158</v>
      </c>
      <c r="B63" s="42" t="s">
        <v>682</v>
      </c>
      <c r="C63" s="41" t="s">
        <v>681</v>
      </c>
      <c r="D63" s="40" t="s">
        <v>680</v>
      </c>
      <c r="E63" s="35" t="s">
        <v>12</v>
      </c>
    </row>
    <row r="64" spans="1:5" ht="19.95" customHeight="1" x14ac:dyDescent="0.25">
      <c r="A64" s="43" t="s">
        <v>157</v>
      </c>
      <c r="B64" s="42" t="s">
        <v>679</v>
      </c>
      <c r="C64" s="44" t="s">
        <v>678</v>
      </c>
      <c r="D64" s="40" t="s">
        <v>677</v>
      </c>
      <c r="E64" s="35" t="s">
        <v>12</v>
      </c>
    </row>
    <row r="65" spans="1:5" ht="19.95" customHeight="1" x14ac:dyDescent="0.25">
      <c r="A65" s="43" t="s">
        <v>155</v>
      </c>
      <c r="B65" s="42" t="s">
        <v>676</v>
      </c>
      <c r="C65" s="44" t="s">
        <v>675</v>
      </c>
      <c r="D65" s="40" t="s">
        <v>674</v>
      </c>
      <c r="E65" s="35" t="s">
        <v>293</v>
      </c>
    </row>
    <row r="66" spans="1:5" ht="19.95" customHeight="1" x14ac:dyDescent="0.25">
      <c r="A66" s="43" t="s">
        <v>154</v>
      </c>
      <c r="B66" s="42" t="s">
        <v>673</v>
      </c>
      <c r="C66" s="45" t="s">
        <v>672</v>
      </c>
      <c r="D66" s="40" t="s">
        <v>671</v>
      </c>
      <c r="E66" s="35" t="s">
        <v>12</v>
      </c>
    </row>
    <row r="67" spans="1:5" ht="19.95" customHeight="1" x14ac:dyDescent="0.25">
      <c r="A67" s="43" t="s">
        <v>670</v>
      </c>
      <c r="B67" s="42" t="s">
        <v>669</v>
      </c>
      <c r="C67" s="41" t="s">
        <v>668</v>
      </c>
      <c r="D67" s="40" t="s">
        <v>667</v>
      </c>
      <c r="E67" s="35"/>
    </row>
    <row r="68" spans="1:5" ht="19.95" customHeight="1" x14ac:dyDescent="0.25">
      <c r="A68" s="43" t="s">
        <v>153</v>
      </c>
      <c r="B68" s="42" t="s">
        <v>666</v>
      </c>
      <c r="C68" s="44" t="s">
        <v>665</v>
      </c>
      <c r="D68" s="40" t="s">
        <v>664</v>
      </c>
      <c r="E68" s="35" t="s">
        <v>12</v>
      </c>
    </row>
    <row r="69" spans="1:5" ht="19.95" customHeight="1" x14ac:dyDescent="0.25">
      <c r="A69" s="43" t="s">
        <v>152</v>
      </c>
      <c r="B69" s="42" t="s">
        <v>663</v>
      </c>
      <c r="C69" s="41" t="s">
        <v>662</v>
      </c>
      <c r="D69" s="40" t="s">
        <v>661</v>
      </c>
      <c r="E69" s="35" t="s">
        <v>12</v>
      </c>
    </row>
    <row r="70" spans="1:5" ht="19.95" customHeight="1" x14ac:dyDescent="0.25">
      <c r="A70" s="43" t="s">
        <v>151</v>
      </c>
      <c r="B70" s="42" t="s">
        <v>660</v>
      </c>
      <c r="C70" s="41" t="s">
        <v>659</v>
      </c>
      <c r="D70" s="40" t="s">
        <v>658</v>
      </c>
      <c r="E70" s="35" t="s">
        <v>293</v>
      </c>
    </row>
    <row r="71" spans="1:5" ht="19.95" customHeight="1" x14ac:dyDescent="0.25">
      <c r="A71" s="43" t="s">
        <v>150</v>
      </c>
      <c r="B71" s="42" t="s">
        <v>657</v>
      </c>
      <c r="C71" s="41" t="s">
        <v>656</v>
      </c>
      <c r="D71" s="40" t="s">
        <v>655</v>
      </c>
      <c r="E71" s="35" t="s">
        <v>12</v>
      </c>
    </row>
    <row r="72" spans="1:5" ht="19.95" customHeight="1" x14ac:dyDescent="0.25">
      <c r="A72" s="43" t="s">
        <v>149</v>
      </c>
      <c r="B72" s="42" t="s">
        <v>654</v>
      </c>
      <c r="C72" s="41" t="s">
        <v>653</v>
      </c>
      <c r="D72" s="40" t="s">
        <v>652</v>
      </c>
      <c r="E72" s="35" t="s">
        <v>293</v>
      </c>
    </row>
    <row r="73" spans="1:5" ht="19.95" customHeight="1" x14ac:dyDescent="0.25">
      <c r="A73" s="43" t="s">
        <v>148</v>
      </c>
      <c r="B73" s="42" t="s">
        <v>651</v>
      </c>
      <c r="C73" s="41" t="s">
        <v>650</v>
      </c>
      <c r="D73" s="40" t="s">
        <v>649</v>
      </c>
      <c r="E73" s="35" t="s">
        <v>557</v>
      </c>
    </row>
    <row r="74" spans="1:5" ht="19.95" customHeight="1" x14ac:dyDescent="0.25">
      <c r="A74" s="43" t="s">
        <v>146</v>
      </c>
      <c r="B74" s="42" t="s">
        <v>648</v>
      </c>
      <c r="C74" s="41" t="s">
        <v>647</v>
      </c>
      <c r="D74" s="40" t="s">
        <v>646</v>
      </c>
      <c r="E74" s="35" t="s">
        <v>12</v>
      </c>
    </row>
    <row r="75" spans="1:5" ht="19.95" customHeight="1" x14ac:dyDescent="0.25">
      <c r="A75" s="43" t="s">
        <v>145</v>
      </c>
      <c r="B75" s="42" t="s">
        <v>645</v>
      </c>
      <c r="C75" s="41" t="s">
        <v>644</v>
      </c>
      <c r="D75" s="40" t="s">
        <v>643</v>
      </c>
      <c r="E75" s="35" t="s">
        <v>12</v>
      </c>
    </row>
    <row r="76" spans="1:5" ht="19.95" customHeight="1" x14ac:dyDescent="0.25">
      <c r="A76" s="43" t="s">
        <v>144</v>
      </c>
      <c r="B76" s="42" t="s">
        <v>642</v>
      </c>
      <c r="C76" s="45" t="s">
        <v>641</v>
      </c>
      <c r="D76" s="40" t="s">
        <v>640</v>
      </c>
      <c r="E76" s="35" t="s">
        <v>12</v>
      </c>
    </row>
    <row r="77" spans="1:5" ht="19.95" customHeight="1" x14ac:dyDescent="0.25">
      <c r="A77" s="43" t="s">
        <v>142</v>
      </c>
      <c r="B77" s="42" t="s">
        <v>639</v>
      </c>
      <c r="C77" s="41" t="s">
        <v>638</v>
      </c>
      <c r="D77" s="40" t="s">
        <v>637</v>
      </c>
      <c r="E77" s="35" t="s">
        <v>300</v>
      </c>
    </row>
    <row r="78" spans="1:5" ht="19.95" customHeight="1" x14ac:dyDescent="0.25">
      <c r="A78" s="43" t="s">
        <v>141</v>
      </c>
      <c r="B78" s="42" t="s">
        <v>636</v>
      </c>
      <c r="C78" s="41" t="s">
        <v>635</v>
      </c>
      <c r="D78" s="40" t="s">
        <v>634</v>
      </c>
      <c r="E78" s="35" t="s">
        <v>300</v>
      </c>
    </row>
    <row r="79" spans="1:5" ht="19.95" customHeight="1" x14ac:dyDescent="0.25">
      <c r="A79" s="43" t="s">
        <v>140</v>
      </c>
      <c r="B79" s="42" t="s">
        <v>633</v>
      </c>
      <c r="C79" s="44" t="s">
        <v>632</v>
      </c>
      <c r="D79" s="40" t="s">
        <v>631</v>
      </c>
      <c r="E79" s="35" t="s">
        <v>12</v>
      </c>
    </row>
    <row r="80" spans="1:5" ht="19.95" customHeight="1" x14ac:dyDescent="0.25">
      <c r="A80" s="43" t="s">
        <v>139</v>
      </c>
      <c r="B80" s="42" t="s">
        <v>630</v>
      </c>
      <c r="C80" s="41" t="s">
        <v>629</v>
      </c>
      <c r="D80" s="40" t="s">
        <v>628</v>
      </c>
      <c r="E80" s="35" t="s">
        <v>12</v>
      </c>
    </row>
    <row r="81" spans="1:5" ht="19.95" customHeight="1" x14ac:dyDescent="0.25">
      <c r="A81" s="43" t="s">
        <v>138</v>
      </c>
      <c r="B81" s="42" t="s">
        <v>627</v>
      </c>
      <c r="C81" s="45" t="s">
        <v>626</v>
      </c>
      <c r="D81" s="40" t="s">
        <v>625</v>
      </c>
      <c r="E81" s="35" t="s">
        <v>293</v>
      </c>
    </row>
    <row r="82" spans="1:5" ht="19.95" customHeight="1" x14ac:dyDescent="0.25">
      <c r="A82" s="43" t="s">
        <v>137</v>
      </c>
      <c r="B82" s="42" t="s">
        <v>624</v>
      </c>
      <c r="C82" s="41" t="s">
        <v>623</v>
      </c>
      <c r="D82" s="40" t="s">
        <v>622</v>
      </c>
      <c r="E82" s="35" t="s">
        <v>300</v>
      </c>
    </row>
    <row r="83" spans="1:5" ht="19.95" customHeight="1" x14ac:dyDescent="0.25">
      <c r="A83" s="43" t="s">
        <v>136</v>
      </c>
      <c r="B83" s="42" t="s">
        <v>621</v>
      </c>
      <c r="C83" s="41" t="s">
        <v>620</v>
      </c>
      <c r="D83" s="40" t="s">
        <v>619</v>
      </c>
      <c r="E83" s="35" t="s">
        <v>12</v>
      </c>
    </row>
    <row r="84" spans="1:5" ht="19.95" customHeight="1" x14ac:dyDescent="0.25">
      <c r="A84" s="43" t="s">
        <v>135</v>
      </c>
      <c r="B84" s="42" t="s">
        <v>618</v>
      </c>
      <c r="C84" s="41" t="s">
        <v>617</v>
      </c>
      <c r="D84" s="40" t="s">
        <v>616</v>
      </c>
      <c r="E84" s="35" t="s">
        <v>300</v>
      </c>
    </row>
    <row r="85" spans="1:5" ht="19.95" customHeight="1" x14ac:dyDescent="0.25">
      <c r="A85" s="43" t="s">
        <v>134</v>
      </c>
      <c r="B85" s="42" t="s">
        <v>615</v>
      </c>
      <c r="C85" s="41" t="s">
        <v>614</v>
      </c>
      <c r="D85" s="40" t="s">
        <v>613</v>
      </c>
      <c r="E85" s="35" t="s">
        <v>300</v>
      </c>
    </row>
    <row r="86" spans="1:5" ht="19.95" customHeight="1" x14ac:dyDescent="0.25">
      <c r="A86" s="43" t="s">
        <v>133</v>
      </c>
      <c r="B86" s="42" t="s">
        <v>612</v>
      </c>
      <c r="C86" s="44" t="s">
        <v>611</v>
      </c>
      <c r="D86" s="40" t="s">
        <v>610</v>
      </c>
      <c r="E86" s="35" t="s">
        <v>293</v>
      </c>
    </row>
    <row r="87" spans="1:5" ht="19.95" customHeight="1" x14ac:dyDescent="0.25">
      <c r="A87" s="43" t="s">
        <v>131</v>
      </c>
      <c r="B87" s="42" t="s">
        <v>609</v>
      </c>
      <c r="C87" s="41" t="s">
        <v>597</v>
      </c>
      <c r="D87" s="40" t="s">
        <v>608</v>
      </c>
      <c r="E87" s="35" t="s">
        <v>293</v>
      </c>
    </row>
    <row r="88" spans="1:5" ht="19.95" customHeight="1" x14ac:dyDescent="0.25">
      <c r="A88" s="43" t="s">
        <v>130</v>
      </c>
      <c r="B88" s="42" t="s">
        <v>607</v>
      </c>
      <c r="C88" s="41" t="s">
        <v>606</v>
      </c>
      <c r="D88" s="40" t="s">
        <v>605</v>
      </c>
      <c r="E88" s="35" t="s">
        <v>293</v>
      </c>
    </row>
    <row r="89" spans="1:5" ht="19.95" customHeight="1" x14ac:dyDescent="0.25">
      <c r="A89" s="43" t="s">
        <v>129</v>
      </c>
      <c r="B89" s="42" t="s">
        <v>604</v>
      </c>
      <c r="C89" s="41" t="s">
        <v>603</v>
      </c>
      <c r="D89" s="40" t="s">
        <v>602</v>
      </c>
      <c r="E89" s="35" t="s">
        <v>293</v>
      </c>
    </row>
    <row r="90" spans="1:5" ht="19.95" customHeight="1" x14ac:dyDescent="0.25">
      <c r="A90" s="43" t="s">
        <v>128</v>
      </c>
      <c r="B90" s="42" t="s">
        <v>601</v>
      </c>
      <c r="C90" s="41" t="s">
        <v>600</v>
      </c>
      <c r="D90" s="40" t="s">
        <v>599</v>
      </c>
      <c r="E90" s="35" t="s">
        <v>293</v>
      </c>
    </row>
    <row r="91" spans="1:5" ht="19.95" customHeight="1" x14ac:dyDescent="0.25">
      <c r="A91" s="43" t="s">
        <v>127</v>
      </c>
      <c r="B91" s="42" t="s">
        <v>598</v>
      </c>
      <c r="C91" s="41" t="s">
        <v>597</v>
      </c>
      <c r="D91" s="40" t="s">
        <v>596</v>
      </c>
      <c r="E91" s="35" t="s">
        <v>293</v>
      </c>
    </row>
    <row r="92" spans="1:5" ht="19.95" customHeight="1" x14ac:dyDescent="0.25">
      <c r="A92" s="43" t="s">
        <v>126</v>
      </c>
      <c r="B92" s="42" t="s">
        <v>595</v>
      </c>
      <c r="C92" s="41" t="s">
        <v>594</v>
      </c>
      <c r="D92" s="40" t="s">
        <v>593</v>
      </c>
      <c r="E92" s="35" t="s">
        <v>293</v>
      </c>
    </row>
    <row r="93" spans="1:5" ht="19.95" customHeight="1" x14ac:dyDescent="0.25">
      <c r="A93" s="43" t="s">
        <v>125</v>
      </c>
      <c r="B93" s="42" t="s">
        <v>592</v>
      </c>
      <c r="C93" s="41" t="s">
        <v>591</v>
      </c>
      <c r="D93" s="40" t="s">
        <v>590</v>
      </c>
      <c r="E93" s="35" t="s">
        <v>293</v>
      </c>
    </row>
    <row r="94" spans="1:5" ht="19.95" customHeight="1" x14ac:dyDescent="0.25">
      <c r="A94" s="43" t="s">
        <v>124</v>
      </c>
      <c r="B94" s="42" t="s">
        <v>589</v>
      </c>
      <c r="C94" s="45" t="s">
        <v>588</v>
      </c>
      <c r="D94" s="40" t="s">
        <v>587</v>
      </c>
      <c r="E94" s="35" t="s">
        <v>293</v>
      </c>
    </row>
    <row r="95" spans="1:5" ht="19.95" customHeight="1" x14ac:dyDescent="0.25">
      <c r="A95" s="43" t="s">
        <v>123</v>
      </c>
      <c r="B95" s="42" t="s">
        <v>586</v>
      </c>
      <c r="C95" s="41" t="s">
        <v>585</v>
      </c>
      <c r="D95" s="40" t="s">
        <v>584</v>
      </c>
      <c r="E95" s="35" t="s">
        <v>300</v>
      </c>
    </row>
    <row r="96" spans="1:5" ht="19.95" customHeight="1" x14ac:dyDescent="0.25">
      <c r="A96" s="43" t="s">
        <v>122</v>
      </c>
      <c r="B96" s="42" t="s">
        <v>583</v>
      </c>
      <c r="C96" s="41" t="s">
        <v>582</v>
      </c>
      <c r="D96" s="40" t="s">
        <v>581</v>
      </c>
      <c r="E96" s="35" t="s">
        <v>293</v>
      </c>
    </row>
    <row r="97" spans="1:5" ht="19.95" customHeight="1" x14ac:dyDescent="0.25">
      <c r="A97" s="43" t="s">
        <v>121</v>
      </c>
      <c r="B97" s="42" t="s">
        <v>580</v>
      </c>
      <c r="C97" s="44" t="s">
        <v>579</v>
      </c>
      <c r="D97" s="40" t="s">
        <v>578</v>
      </c>
      <c r="E97" s="35" t="s">
        <v>12</v>
      </c>
    </row>
    <row r="98" spans="1:5" ht="19.95" customHeight="1" x14ac:dyDescent="0.25">
      <c r="A98" s="43" t="s">
        <v>120</v>
      </c>
      <c r="B98" s="42" t="s">
        <v>577</v>
      </c>
      <c r="C98" s="41" t="s">
        <v>576</v>
      </c>
      <c r="D98" s="40" t="s">
        <v>575</v>
      </c>
      <c r="E98" s="35" t="s">
        <v>293</v>
      </c>
    </row>
    <row r="99" spans="1:5" ht="19.95" customHeight="1" x14ac:dyDescent="0.25">
      <c r="A99" s="43" t="s">
        <v>119</v>
      </c>
      <c r="B99" s="42" t="s">
        <v>574</v>
      </c>
      <c r="C99" s="41" t="s">
        <v>573</v>
      </c>
      <c r="D99" s="40" t="s">
        <v>572</v>
      </c>
      <c r="E99" s="35" t="s">
        <v>293</v>
      </c>
    </row>
    <row r="100" spans="1:5" ht="19.95" customHeight="1" x14ac:dyDescent="0.25">
      <c r="A100" s="43" t="s">
        <v>118</v>
      </c>
      <c r="B100" s="42" t="s">
        <v>571</v>
      </c>
      <c r="C100" s="44" t="s">
        <v>570</v>
      </c>
      <c r="D100" s="40" t="s">
        <v>569</v>
      </c>
      <c r="E100" s="35" t="s">
        <v>293</v>
      </c>
    </row>
    <row r="101" spans="1:5" ht="19.95" customHeight="1" x14ac:dyDescent="0.25">
      <c r="A101" s="43" t="s">
        <v>117</v>
      </c>
      <c r="B101" s="42" t="s">
        <v>568</v>
      </c>
      <c r="C101" s="41" t="s">
        <v>567</v>
      </c>
      <c r="D101" s="40" t="s">
        <v>566</v>
      </c>
      <c r="E101" s="35" t="s">
        <v>293</v>
      </c>
    </row>
    <row r="102" spans="1:5" ht="19.95" customHeight="1" x14ac:dyDescent="0.25">
      <c r="A102" s="43" t="s">
        <v>116</v>
      </c>
      <c r="B102" s="42" t="s">
        <v>565</v>
      </c>
      <c r="C102" s="44" t="s">
        <v>564</v>
      </c>
      <c r="D102" s="40" t="s">
        <v>563</v>
      </c>
      <c r="E102" s="35" t="s">
        <v>12</v>
      </c>
    </row>
    <row r="103" spans="1:5" ht="19.95" customHeight="1" x14ac:dyDescent="0.25">
      <c r="A103" s="43" t="s">
        <v>115</v>
      </c>
      <c r="B103" s="42" t="s">
        <v>562</v>
      </c>
      <c r="C103" s="41" t="s">
        <v>561</v>
      </c>
      <c r="D103" s="40" t="s">
        <v>560</v>
      </c>
      <c r="E103" s="35" t="s">
        <v>300</v>
      </c>
    </row>
    <row r="104" spans="1:5" ht="19.95" customHeight="1" x14ac:dyDescent="0.25">
      <c r="A104" s="43" t="s">
        <v>113</v>
      </c>
      <c r="B104" s="42" t="s">
        <v>559</v>
      </c>
      <c r="C104" s="45" t="s">
        <v>558</v>
      </c>
      <c r="D104" s="40" t="s">
        <v>290</v>
      </c>
      <c r="E104" s="35" t="s">
        <v>557</v>
      </c>
    </row>
    <row r="105" spans="1:5" ht="19.95" customHeight="1" x14ac:dyDescent="0.25">
      <c r="A105" s="47" t="s">
        <v>556</v>
      </c>
      <c r="B105" s="42" t="s">
        <v>555</v>
      </c>
      <c r="C105" s="41" t="s">
        <v>554</v>
      </c>
      <c r="D105" s="40" t="s">
        <v>553</v>
      </c>
      <c r="E105" s="35" t="s">
        <v>293</v>
      </c>
    </row>
    <row r="106" spans="1:5" ht="19.95" customHeight="1" x14ac:dyDescent="0.25">
      <c r="A106" s="43" t="s">
        <v>111</v>
      </c>
      <c r="B106" s="42" t="s">
        <v>552</v>
      </c>
      <c r="C106" s="41" t="s">
        <v>551</v>
      </c>
      <c r="D106" s="40" t="s">
        <v>550</v>
      </c>
      <c r="E106" s="35" t="s">
        <v>293</v>
      </c>
    </row>
    <row r="107" spans="1:5" ht="19.95" customHeight="1" x14ac:dyDescent="0.25">
      <c r="A107" s="43" t="s">
        <v>110</v>
      </c>
      <c r="B107" s="42" t="s">
        <v>549</v>
      </c>
      <c r="C107" s="41" t="s">
        <v>548</v>
      </c>
      <c r="D107" s="40" t="s">
        <v>547</v>
      </c>
      <c r="E107" s="35" t="s">
        <v>300</v>
      </c>
    </row>
    <row r="108" spans="1:5" ht="19.95" customHeight="1" x14ac:dyDescent="0.25">
      <c r="A108" s="43" t="s">
        <v>109</v>
      </c>
      <c r="B108" s="42" t="s">
        <v>546</v>
      </c>
      <c r="C108" s="41" t="s">
        <v>545</v>
      </c>
      <c r="D108" s="40" t="s">
        <v>544</v>
      </c>
      <c r="E108" s="35" t="s">
        <v>300</v>
      </c>
    </row>
    <row r="109" spans="1:5" ht="19.95" customHeight="1" x14ac:dyDescent="0.25">
      <c r="A109" s="43" t="s">
        <v>543</v>
      </c>
      <c r="B109" s="42" t="s">
        <v>542</v>
      </c>
      <c r="C109" s="41" t="s">
        <v>541</v>
      </c>
      <c r="D109" s="40" t="s">
        <v>540</v>
      </c>
      <c r="E109" s="35"/>
    </row>
    <row r="110" spans="1:5" ht="19.95" customHeight="1" x14ac:dyDescent="0.25">
      <c r="A110" s="43" t="s">
        <v>107</v>
      </c>
      <c r="B110" s="42" t="s">
        <v>539</v>
      </c>
      <c r="C110" s="41" t="s">
        <v>538</v>
      </c>
      <c r="D110" s="40" t="s">
        <v>537</v>
      </c>
      <c r="E110" s="35" t="s">
        <v>293</v>
      </c>
    </row>
    <row r="111" spans="1:5" ht="19.95" customHeight="1" x14ac:dyDescent="0.25">
      <c r="A111" s="43" t="s">
        <v>106</v>
      </c>
      <c r="B111" s="42" t="s">
        <v>536</v>
      </c>
      <c r="C111" s="41" t="s">
        <v>535</v>
      </c>
      <c r="D111" s="40" t="s">
        <v>534</v>
      </c>
      <c r="E111" s="35" t="s">
        <v>304</v>
      </c>
    </row>
    <row r="112" spans="1:5" ht="19.95" customHeight="1" x14ac:dyDescent="0.25">
      <c r="A112" s="43" t="s">
        <v>105</v>
      </c>
      <c r="B112" s="42" t="s">
        <v>533</v>
      </c>
      <c r="C112" s="42" t="s">
        <v>532</v>
      </c>
      <c r="D112" s="40" t="s">
        <v>531</v>
      </c>
      <c r="E112" s="35" t="s">
        <v>304</v>
      </c>
    </row>
    <row r="113" spans="1:5" ht="19.95" customHeight="1" x14ac:dyDescent="0.25">
      <c r="A113" s="43" t="s">
        <v>104</v>
      </c>
      <c r="B113" s="42" t="s">
        <v>530</v>
      </c>
      <c r="C113" s="41" t="s">
        <v>529</v>
      </c>
      <c r="D113" s="40" t="s">
        <v>528</v>
      </c>
      <c r="E113" s="35" t="s">
        <v>293</v>
      </c>
    </row>
    <row r="114" spans="1:5" ht="19.95" customHeight="1" x14ac:dyDescent="0.25">
      <c r="A114" s="43" t="s">
        <v>103</v>
      </c>
      <c r="B114" s="42" t="s">
        <v>527</v>
      </c>
      <c r="C114" s="41" t="s">
        <v>526</v>
      </c>
      <c r="D114" s="40" t="s">
        <v>525</v>
      </c>
      <c r="E114" s="35" t="s">
        <v>293</v>
      </c>
    </row>
    <row r="115" spans="1:5" ht="19.95" customHeight="1" x14ac:dyDescent="0.25">
      <c r="A115" s="43" t="s">
        <v>102</v>
      </c>
      <c r="B115" s="42" t="s">
        <v>524</v>
      </c>
      <c r="C115" s="44" t="s">
        <v>523</v>
      </c>
      <c r="D115" s="40" t="s">
        <v>522</v>
      </c>
      <c r="E115" s="35" t="s">
        <v>12</v>
      </c>
    </row>
    <row r="116" spans="1:5" ht="19.95" customHeight="1" x14ac:dyDescent="0.25">
      <c r="A116" s="43" t="s">
        <v>101</v>
      </c>
      <c r="B116" s="42" t="s">
        <v>521</v>
      </c>
      <c r="C116" s="41" t="s">
        <v>520</v>
      </c>
      <c r="D116" s="40" t="s">
        <v>519</v>
      </c>
      <c r="E116" s="35" t="s">
        <v>12</v>
      </c>
    </row>
    <row r="117" spans="1:5" ht="19.95" customHeight="1" x14ac:dyDescent="0.25">
      <c r="A117" s="43" t="s">
        <v>100</v>
      </c>
      <c r="B117" s="42" t="s">
        <v>518</v>
      </c>
      <c r="C117" s="41" t="s">
        <v>517</v>
      </c>
      <c r="D117" s="40" t="s">
        <v>516</v>
      </c>
      <c r="E117" s="35" t="s">
        <v>293</v>
      </c>
    </row>
    <row r="118" spans="1:5" ht="19.95" customHeight="1" x14ac:dyDescent="0.25">
      <c r="A118" s="43" t="s">
        <v>99</v>
      </c>
      <c r="B118" s="42" t="s">
        <v>515</v>
      </c>
      <c r="C118" s="41" t="s">
        <v>514</v>
      </c>
      <c r="D118" s="40" t="s">
        <v>513</v>
      </c>
      <c r="E118" s="35" t="s">
        <v>293</v>
      </c>
    </row>
    <row r="119" spans="1:5" ht="19.95" customHeight="1" x14ac:dyDescent="0.25">
      <c r="A119" s="43" t="s">
        <v>98</v>
      </c>
      <c r="B119" s="42" t="s">
        <v>512</v>
      </c>
      <c r="C119" s="45" t="s">
        <v>511</v>
      </c>
      <c r="D119" s="40" t="s">
        <v>510</v>
      </c>
      <c r="E119" s="35" t="s">
        <v>300</v>
      </c>
    </row>
    <row r="120" spans="1:5" ht="19.95" customHeight="1" x14ac:dyDescent="0.25">
      <c r="A120" s="43" t="s">
        <v>96</v>
      </c>
      <c r="B120" s="42" t="s">
        <v>509</v>
      </c>
      <c r="C120" s="41" t="s">
        <v>508</v>
      </c>
      <c r="D120" s="40" t="s">
        <v>507</v>
      </c>
      <c r="E120" s="35" t="s">
        <v>293</v>
      </c>
    </row>
    <row r="121" spans="1:5" ht="19.95" customHeight="1" x14ac:dyDescent="0.25">
      <c r="A121" s="43" t="s">
        <v>95</v>
      </c>
      <c r="B121" s="42" t="s">
        <v>506</v>
      </c>
      <c r="C121" s="41" t="s">
        <v>505</v>
      </c>
      <c r="D121" s="40" t="s">
        <v>504</v>
      </c>
      <c r="E121" s="35" t="s">
        <v>293</v>
      </c>
    </row>
    <row r="122" spans="1:5" ht="19.95" customHeight="1" x14ac:dyDescent="0.25">
      <c r="A122" s="43" t="s">
        <v>94</v>
      </c>
      <c r="B122" s="42" t="s">
        <v>503</v>
      </c>
      <c r="C122" s="42" t="s">
        <v>502</v>
      </c>
      <c r="D122" s="40" t="s">
        <v>501</v>
      </c>
      <c r="E122" s="35" t="s">
        <v>304</v>
      </c>
    </row>
    <row r="123" spans="1:5" ht="19.95" customHeight="1" x14ac:dyDescent="0.25">
      <c r="A123" s="43" t="s">
        <v>93</v>
      </c>
      <c r="B123" s="42" t="s">
        <v>500</v>
      </c>
      <c r="C123" s="41" t="s">
        <v>499</v>
      </c>
      <c r="D123" s="40" t="s">
        <v>498</v>
      </c>
      <c r="E123" s="35" t="s">
        <v>293</v>
      </c>
    </row>
    <row r="124" spans="1:5" ht="19.95" customHeight="1" x14ac:dyDescent="0.25">
      <c r="A124" s="43" t="s">
        <v>92</v>
      </c>
      <c r="B124" s="42" t="s">
        <v>497</v>
      </c>
      <c r="C124" s="41" t="s">
        <v>496</v>
      </c>
      <c r="D124" s="40" t="s">
        <v>495</v>
      </c>
      <c r="E124" s="35" t="s">
        <v>12</v>
      </c>
    </row>
    <row r="125" spans="1:5" ht="19.95" customHeight="1" x14ac:dyDescent="0.25">
      <c r="A125" s="43" t="s">
        <v>91</v>
      </c>
      <c r="B125" s="42" t="s">
        <v>494</v>
      </c>
      <c r="C125" s="44" t="s">
        <v>493</v>
      </c>
      <c r="D125" s="40" t="s">
        <v>492</v>
      </c>
      <c r="E125" s="35" t="s">
        <v>12</v>
      </c>
    </row>
    <row r="126" spans="1:5" ht="19.95" customHeight="1" x14ac:dyDescent="0.25">
      <c r="A126" s="43" t="s">
        <v>90</v>
      </c>
      <c r="B126" s="42" t="s">
        <v>491</v>
      </c>
      <c r="C126" s="41" t="s">
        <v>490</v>
      </c>
      <c r="D126" s="40" t="s">
        <v>489</v>
      </c>
      <c r="E126" s="35" t="s">
        <v>293</v>
      </c>
    </row>
    <row r="127" spans="1:5" ht="19.95" customHeight="1" x14ac:dyDescent="0.25">
      <c r="A127" s="43" t="s">
        <v>89</v>
      </c>
      <c r="B127" s="42" t="s">
        <v>488</v>
      </c>
      <c r="C127" s="41" t="s">
        <v>487</v>
      </c>
      <c r="D127" s="40" t="s">
        <v>486</v>
      </c>
      <c r="E127" s="35" t="s">
        <v>293</v>
      </c>
    </row>
    <row r="128" spans="1:5" ht="19.95" customHeight="1" x14ac:dyDescent="0.25">
      <c r="A128" s="43" t="s">
        <v>88</v>
      </c>
      <c r="B128" s="42" t="s">
        <v>485</v>
      </c>
      <c r="C128" s="41" t="s">
        <v>484</v>
      </c>
      <c r="D128" s="40" t="s">
        <v>483</v>
      </c>
      <c r="E128" s="35" t="s">
        <v>293</v>
      </c>
    </row>
    <row r="129" spans="1:5" ht="19.95" customHeight="1" x14ac:dyDescent="0.25">
      <c r="A129" s="43" t="s">
        <v>87</v>
      </c>
      <c r="B129" s="42" t="s">
        <v>482</v>
      </c>
      <c r="C129" s="44" t="s">
        <v>481</v>
      </c>
      <c r="D129" s="40" t="s">
        <v>480</v>
      </c>
      <c r="E129" s="35" t="s">
        <v>12</v>
      </c>
    </row>
    <row r="130" spans="1:5" ht="19.95" customHeight="1" x14ac:dyDescent="0.25">
      <c r="A130" s="43" t="s">
        <v>86</v>
      </c>
      <c r="B130" s="42" t="s">
        <v>479</v>
      </c>
      <c r="C130" s="41" t="s">
        <v>478</v>
      </c>
      <c r="D130" s="40" t="s">
        <v>477</v>
      </c>
      <c r="E130" s="35" t="s">
        <v>293</v>
      </c>
    </row>
    <row r="131" spans="1:5" ht="19.95" customHeight="1" x14ac:dyDescent="0.25">
      <c r="A131" s="43" t="s">
        <v>85</v>
      </c>
      <c r="B131" s="42" t="s">
        <v>476</v>
      </c>
      <c r="C131" s="41" t="s">
        <v>475</v>
      </c>
      <c r="D131" s="40" t="s">
        <v>474</v>
      </c>
      <c r="E131" s="35" t="s">
        <v>12</v>
      </c>
    </row>
    <row r="132" spans="1:5" ht="19.95" customHeight="1" x14ac:dyDescent="0.25">
      <c r="A132" s="43" t="s">
        <v>84</v>
      </c>
      <c r="B132" s="42" t="s">
        <v>473</v>
      </c>
      <c r="C132" s="45" t="s">
        <v>472</v>
      </c>
      <c r="D132" s="40" t="s">
        <v>471</v>
      </c>
      <c r="E132" s="35" t="s">
        <v>293</v>
      </c>
    </row>
    <row r="133" spans="1:5" ht="19.95" customHeight="1" x14ac:dyDescent="0.25">
      <c r="A133" s="43" t="s">
        <v>83</v>
      </c>
      <c r="B133" s="42" t="s">
        <v>470</v>
      </c>
      <c r="C133" s="44" t="s">
        <v>469</v>
      </c>
      <c r="D133" s="40" t="s">
        <v>468</v>
      </c>
      <c r="E133" s="35" t="s">
        <v>12</v>
      </c>
    </row>
    <row r="134" spans="1:5" ht="19.95" customHeight="1" x14ac:dyDescent="0.25">
      <c r="A134" s="43" t="s">
        <v>82</v>
      </c>
      <c r="B134" s="42" t="s">
        <v>467</v>
      </c>
      <c r="C134" s="45" t="s">
        <v>466</v>
      </c>
      <c r="D134" s="40" t="s">
        <v>465</v>
      </c>
      <c r="E134" s="35" t="s">
        <v>293</v>
      </c>
    </row>
    <row r="135" spans="1:5" ht="19.95" customHeight="1" x14ac:dyDescent="0.25">
      <c r="A135" s="43" t="s">
        <v>81</v>
      </c>
      <c r="B135" s="42" t="s">
        <v>464</v>
      </c>
      <c r="C135" s="41" t="s">
        <v>463</v>
      </c>
      <c r="D135" s="40" t="s">
        <v>462</v>
      </c>
      <c r="E135" s="35" t="s">
        <v>293</v>
      </c>
    </row>
    <row r="136" spans="1:5" ht="19.95" customHeight="1" x14ac:dyDescent="0.25">
      <c r="A136" s="43" t="s">
        <v>80</v>
      </c>
      <c r="B136" s="42" t="s">
        <v>461</v>
      </c>
      <c r="C136" s="41" t="s">
        <v>460</v>
      </c>
      <c r="D136" s="40" t="s">
        <v>459</v>
      </c>
      <c r="E136" s="35" t="s">
        <v>293</v>
      </c>
    </row>
    <row r="137" spans="1:5" ht="19.95" customHeight="1" x14ac:dyDescent="0.25">
      <c r="A137" s="43" t="s">
        <v>79</v>
      </c>
      <c r="B137" s="42" t="s">
        <v>458</v>
      </c>
      <c r="C137" s="42" t="s">
        <v>457</v>
      </c>
      <c r="D137" s="40" t="s">
        <v>456</v>
      </c>
      <c r="E137" s="35" t="s">
        <v>304</v>
      </c>
    </row>
    <row r="138" spans="1:5" ht="19.95" customHeight="1" x14ac:dyDescent="0.25">
      <c r="A138" s="43" t="s">
        <v>78</v>
      </c>
      <c r="B138" s="42" t="s">
        <v>455</v>
      </c>
      <c r="C138" s="46" t="s">
        <v>454</v>
      </c>
      <c r="D138" s="40" t="s">
        <v>453</v>
      </c>
      <c r="E138" s="35" t="s">
        <v>304</v>
      </c>
    </row>
    <row r="139" spans="1:5" ht="19.95" customHeight="1" x14ac:dyDescent="0.25">
      <c r="A139" s="43" t="s">
        <v>77</v>
      </c>
      <c r="B139" s="42" t="s">
        <v>452</v>
      </c>
      <c r="C139" s="42" t="s">
        <v>451</v>
      </c>
      <c r="D139" s="40" t="s">
        <v>450</v>
      </c>
      <c r="E139" s="35" t="s">
        <v>304</v>
      </c>
    </row>
    <row r="140" spans="1:5" ht="19.95" customHeight="1" x14ac:dyDescent="0.25">
      <c r="A140" s="43" t="s">
        <v>76</v>
      </c>
      <c r="B140" s="42" t="s">
        <v>449</v>
      </c>
      <c r="C140" s="46" t="s">
        <v>448</v>
      </c>
      <c r="D140" s="40" t="s">
        <v>447</v>
      </c>
      <c r="E140" s="35" t="s">
        <v>304</v>
      </c>
    </row>
    <row r="141" spans="1:5" ht="19.95" customHeight="1" x14ac:dyDescent="0.25">
      <c r="A141" s="43" t="s">
        <v>75</v>
      </c>
      <c r="B141" s="42" t="s">
        <v>446</v>
      </c>
      <c r="C141" s="41" t="s">
        <v>445</v>
      </c>
      <c r="D141" s="40" t="s">
        <v>444</v>
      </c>
      <c r="E141" s="35" t="s">
        <v>304</v>
      </c>
    </row>
    <row r="142" spans="1:5" ht="19.95" customHeight="1" x14ac:dyDescent="0.25">
      <c r="A142" s="43" t="s">
        <v>74</v>
      </c>
      <c r="B142" s="42" t="s">
        <v>443</v>
      </c>
      <c r="C142" s="41" t="s">
        <v>442</v>
      </c>
      <c r="D142" s="40" t="s">
        <v>441</v>
      </c>
      <c r="E142" s="35" t="s">
        <v>304</v>
      </c>
    </row>
    <row r="143" spans="1:5" ht="19.95" customHeight="1" x14ac:dyDescent="0.25">
      <c r="A143" s="43" t="s">
        <v>73</v>
      </c>
      <c r="B143" s="42" t="s">
        <v>440</v>
      </c>
      <c r="C143" s="41" t="s">
        <v>439</v>
      </c>
      <c r="D143" s="40" t="s">
        <v>438</v>
      </c>
      <c r="E143" s="35" t="s">
        <v>304</v>
      </c>
    </row>
    <row r="144" spans="1:5" ht="19.95" customHeight="1" x14ac:dyDescent="0.25">
      <c r="A144" s="43" t="s">
        <v>72</v>
      </c>
      <c r="B144" s="42" t="s">
        <v>437</v>
      </c>
      <c r="C144" s="41" t="s">
        <v>436</v>
      </c>
      <c r="D144" s="40" t="s">
        <v>435</v>
      </c>
      <c r="E144" s="35" t="s">
        <v>304</v>
      </c>
    </row>
    <row r="145" spans="1:5" ht="19.95" customHeight="1" x14ac:dyDescent="0.25">
      <c r="A145" s="43" t="s">
        <v>71</v>
      </c>
      <c r="B145" s="42" t="s">
        <v>434</v>
      </c>
      <c r="C145" s="41" t="s">
        <v>433</v>
      </c>
      <c r="D145" s="40" t="s">
        <v>432</v>
      </c>
      <c r="E145" s="35" t="s">
        <v>293</v>
      </c>
    </row>
    <row r="146" spans="1:5" ht="19.95" customHeight="1" x14ac:dyDescent="0.25">
      <c r="A146" s="43" t="s">
        <v>70</v>
      </c>
      <c r="B146" s="42" t="s">
        <v>431</v>
      </c>
      <c r="C146" s="41" t="s">
        <v>430</v>
      </c>
      <c r="D146" s="40" t="s">
        <v>429</v>
      </c>
      <c r="E146" s="35" t="s">
        <v>293</v>
      </c>
    </row>
    <row r="147" spans="1:5" ht="19.95" customHeight="1" x14ac:dyDescent="0.25">
      <c r="A147" s="43" t="s">
        <v>69</v>
      </c>
      <c r="B147" s="42" t="s">
        <v>428</v>
      </c>
      <c r="C147" s="41" t="s">
        <v>427</v>
      </c>
      <c r="D147" s="40" t="s">
        <v>426</v>
      </c>
      <c r="E147" s="35" t="s">
        <v>293</v>
      </c>
    </row>
    <row r="148" spans="1:5" ht="19.95" customHeight="1" x14ac:dyDescent="0.25">
      <c r="A148" s="43" t="s">
        <v>68</v>
      </c>
      <c r="B148" s="42" t="s">
        <v>425</v>
      </c>
      <c r="C148" s="41" t="s">
        <v>424</v>
      </c>
      <c r="D148" s="40" t="s">
        <v>423</v>
      </c>
      <c r="E148" s="35" t="s">
        <v>293</v>
      </c>
    </row>
    <row r="149" spans="1:5" ht="19.95" customHeight="1" x14ac:dyDescent="0.25">
      <c r="A149" s="43" t="s">
        <v>67</v>
      </c>
      <c r="B149" s="42" t="s">
        <v>422</v>
      </c>
      <c r="C149" s="41" t="s">
        <v>421</v>
      </c>
      <c r="D149" s="40" t="s">
        <v>420</v>
      </c>
      <c r="E149" s="35" t="s">
        <v>293</v>
      </c>
    </row>
    <row r="150" spans="1:5" ht="19.95" customHeight="1" x14ac:dyDescent="0.25">
      <c r="A150" s="43" t="s">
        <v>66</v>
      </c>
      <c r="B150" s="42" t="s">
        <v>419</v>
      </c>
      <c r="C150" s="41" t="s">
        <v>418</v>
      </c>
      <c r="D150" s="40" t="s">
        <v>417</v>
      </c>
      <c r="E150" s="35" t="s">
        <v>293</v>
      </c>
    </row>
    <row r="151" spans="1:5" ht="19.95" customHeight="1" x14ac:dyDescent="0.25">
      <c r="A151" s="43" t="s">
        <v>65</v>
      </c>
      <c r="B151" s="42" t="s">
        <v>416</v>
      </c>
      <c r="C151" s="41" t="s">
        <v>415</v>
      </c>
      <c r="D151" s="40" t="s">
        <v>414</v>
      </c>
      <c r="E151" s="35" t="s">
        <v>293</v>
      </c>
    </row>
    <row r="152" spans="1:5" ht="19.95" customHeight="1" x14ac:dyDescent="0.25">
      <c r="A152" s="43" t="s">
        <v>64</v>
      </c>
      <c r="B152" s="42" t="s">
        <v>413</v>
      </c>
      <c r="C152" s="41" t="s">
        <v>412</v>
      </c>
      <c r="D152" s="40" t="s">
        <v>411</v>
      </c>
      <c r="E152" s="35" t="s">
        <v>293</v>
      </c>
    </row>
    <row r="153" spans="1:5" ht="19.95" customHeight="1" x14ac:dyDescent="0.25">
      <c r="A153" s="43" t="s">
        <v>63</v>
      </c>
      <c r="B153" s="42" t="s">
        <v>410</v>
      </c>
      <c r="C153" s="41" t="s">
        <v>409</v>
      </c>
      <c r="D153" s="40" t="s">
        <v>408</v>
      </c>
      <c r="E153" s="35" t="s">
        <v>293</v>
      </c>
    </row>
    <row r="154" spans="1:5" ht="19.95" customHeight="1" x14ac:dyDescent="0.25">
      <c r="A154" s="43" t="s">
        <v>62</v>
      </c>
      <c r="B154" s="42" t="s">
        <v>407</v>
      </c>
      <c r="C154" s="41" t="s">
        <v>406</v>
      </c>
      <c r="D154" s="40" t="s">
        <v>405</v>
      </c>
      <c r="E154" s="35" t="s">
        <v>293</v>
      </c>
    </row>
    <row r="155" spans="1:5" ht="19.95" customHeight="1" x14ac:dyDescent="0.25">
      <c r="A155" s="43" t="s">
        <v>61</v>
      </c>
      <c r="B155" s="42" t="s">
        <v>404</v>
      </c>
      <c r="C155" s="41" t="s">
        <v>403</v>
      </c>
      <c r="D155" s="40" t="s">
        <v>402</v>
      </c>
      <c r="E155" s="35" t="s">
        <v>304</v>
      </c>
    </row>
    <row r="156" spans="1:5" ht="19.95" customHeight="1" x14ac:dyDescent="0.25">
      <c r="A156" s="43" t="s">
        <v>60</v>
      </c>
      <c r="B156" s="42" t="s">
        <v>401</v>
      </c>
      <c r="C156" s="41" t="s">
        <v>400</v>
      </c>
      <c r="D156" s="40" t="s">
        <v>399</v>
      </c>
      <c r="E156" s="35" t="s">
        <v>300</v>
      </c>
    </row>
    <row r="157" spans="1:5" ht="19.95" customHeight="1" x14ac:dyDescent="0.25">
      <c r="A157" s="43" t="s">
        <v>58</v>
      </c>
      <c r="B157" s="42" t="s">
        <v>398</v>
      </c>
      <c r="C157" s="45" t="s">
        <v>397</v>
      </c>
      <c r="D157" s="40" t="s">
        <v>396</v>
      </c>
      <c r="E157" s="35" t="s">
        <v>304</v>
      </c>
    </row>
    <row r="158" spans="1:5" ht="19.95" customHeight="1" x14ac:dyDescent="0.25">
      <c r="A158" s="43" t="s">
        <v>55</v>
      </c>
      <c r="B158" s="42" t="s">
        <v>395</v>
      </c>
      <c r="C158" s="41" t="s">
        <v>394</v>
      </c>
      <c r="D158" s="40" t="s">
        <v>393</v>
      </c>
      <c r="E158" s="35" t="s">
        <v>304</v>
      </c>
    </row>
    <row r="159" spans="1:5" ht="19.95" customHeight="1" x14ac:dyDescent="0.25">
      <c r="A159" s="43" t="s">
        <v>54</v>
      </c>
      <c r="B159" s="42" t="s">
        <v>392</v>
      </c>
      <c r="C159" s="41" t="s">
        <v>391</v>
      </c>
      <c r="D159" s="40" t="s">
        <v>390</v>
      </c>
      <c r="E159" s="35" t="s">
        <v>293</v>
      </c>
    </row>
    <row r="160" spans="1:5" ht="19.95" customHeight="1" x14ac:dyDescent="0.25">
      <c r="A160" s="43" t="s">
        <v>53</v>
      </c>
      <c r="B160" s="42" t="s">
        <v>389</v>
      </c>
      <c r="C160" s="41" t="s">
        <v>388</v>
      </c>
      <c r="D160" s="40" t="s">
        <v>387</v>
      </c>
      <c r="E160" s="35" t="s">
        <v>12</v>
      </c>
    </row>
    <row r="161" spans="1:5" ht="19.95" customHeight="1" x14ac:dyDescent="0.25">
      <c r="A161" s="43" t="s">
        <v>52</v>
      </c>
      <c r="B161" s="42" t="s">
        <v>386</v>
      </c>
      <c r="C161" s="41" t="s">
        <v>385</v>
      </c>
      <c r="D161" s="40" t="s">
        <v>384</v>
      </c>
      <c r="E161" s="35" t="s">
        <v>304</v>
      </c>
    </row>
    <row r="162" spans="1:5" ht="19.95" customHeight="1" x14ac:dyDescent="0.25">
      <c r="A162" s="43" t="s">
        <v>51</v>
      </c>
      <c r="B162" s="42" t="s">
        <v>383</v>
      </c>
      <c r="C162" s="41" t="s">
        <v>382</v>
      </c>
      <c r="D162" s="40" t="s">
        <v>381</v>
      </c>
      <c r="E162" s="35" t="s">
        <v>293</v>
      </c>
    </row>
    <row r="163" spans="1:5" ht="19.95" customHeight="1" x14ac:dyDescent="0.25">
      <c r="A163" s="43" t="s">
        <v>50</v>
      </c>
      <c r="B163" s="42" t="s">
        <v>380</v>
      </c>
      <c r="C163" s="41" t="s">
        <v>379</v>
      </c>
      <c r="D163" s="40" t="s">
        <v>378</v>
      </c>
      <c r="E163" s="35" t="s">
        <v>293</v>
      </c>
    </row>
    <row r="164" spans="1:5" ht="19.95" customHeight="1" x14ac:dyDescent="0.25">
      <c r="A164" s="43" t="s">
        <v>48</v>
      </c>
      <c r="B164" s="42" t="s">
        <v>377</v>
      </c>
      <c r="C164" s="41" t="s">
        <v>376</v>
      </c>
      <c r="D164" s="40" t="s">
        <v>375</v>
      </c>
      <c r="E164" s="35" t="s">
        <v>293</v>
      </c>
    </row>
    <row r="165" spans="1:5" ht="19.95" customHeight="1" x14ac:dyDescent="0.25">
      <c r="A165" s="43" t="s">
        <v>46</v>
      </c>
      <c r="B165" s="42" t="s">
        <v>374</v>
      </c>
      <c r="C165" s="44" t="s">
        <v>373</v>
      </c>
      <c r="D165" s="40" t="s">
        <v>372</v>
      </c>
      <c r="E165" s="35" t="s">
        <v>12</v>
      </c>
    </row>
    <row r="166" spans="1:5" ht="19.95" customHeight="1" x14ac:dyDescent="0.25">
      <c r="A166" s="43" t="s">
        <v>45</v>
      </c>
      <c r="B166" s="42" t="s">
        <v>371</v>
      </c>
      <c r="C166" s="41" t="s">
        <v>370</v>
      </c>
      <c r="D166" s="40" t="s">
        <v>369</v>
      </c>
      <c r="E166" s="35" t="s">
        <v>12</v>
      </c>
    </row>
    <row r="167" spans="1:5" ht="19.95" customHeight="1" x14ac:dyDescent="0.25">
      <c r="A167" s="43" t="s">
        <v>43</v>
      </c>
      <c r="B167" s="42" t="s">
        <v>368</v>
      </c>
      <c r="C167" s="41" t="s">
        <v>367</v>
      </c>
      <c r="D167" s="40" t="s">
        <v>366</v>
      </c>
      <c r="E167" s="35" t="s">
        <v>293</v>
      </c>
    </row>
    <row r="168" spans="1:5" ht="19.95" customHeight="1" x14ac:dyDescent="0.25">
      <c r="A168" s="43" t="s">
        <v>42</v>
      </c>
      <c r="B168" s="42" t="s">
        <v>365</v>
      </c>
      <c r="C168" s="41" t="s">
        <v>364</v>
      </c>
      <c r="D168" s="40" t="s">
        <v>363</v>
      </c>
      <c r="E168" s="35" t="s">
        <v>293</v>
      </c>
    </row>
    <row r="169" spans="1:5" ht="19.95" customHeight="1" x14ac:dyDescent="0.25">
      <c r="A169" s="43" t="s">
        <v>362</v>
      </c>
      <c r="B169" s="42" t="s">
        <v>361</v>
      </c>
      <c r="C169" s="41" t="s">
        <v>360</v>
      </c>
      <c r="D169" s="40" t="s">
        <v>359</v>
      </c>
      <c r="E169" s="35" t="s">
        <v>304</v>
      </c>
    </row>
    <row r="170" spans="1:5" ht="19.95" customHeight="1" x14ac:dyDescent="0.25">
      <c r="A170" s="43" t="s">
        <v>40</v>
      </c>
      <c r="B170" s="42" t="s">
        <v>358</v>
      </c>
      <c r="C170" s="44" t="s">
        <v>357</v>
      </c>
      <c r="D170" s="40" t="s">
        <v>356</v>
      </c>
      <c r="E170" s="35" t="s">
        <v>293</v>
      </c>
    </row>
    <row r="171" spans="1:5" ht="19.95" customHeight="1" x14ac:dyDescent="0.25">
      <c r="A171" s="43" t="s">
        <v>39</v>
      </c>
      <c r="B171" s="42" t="s">
        <v>355</v>
      </c>
      <c r="C171" s="41" t="s">
        <v>354</v>
      </c>
      <c r="D171" s="40" t="s">
        <v>353</v>
      </c>
      <c r="E171" s="35" t="s">
        <v>293</v>
      </c>
    </row>
    <row r="172" spans="1:5" ht="19.95" customHeight="1" x14ac:dyDescent="0.25">
      <c r="A172" s="43" t="s">
        <v>38</v>
      </c>
      <c r="B172" s="42" t="s">
        <v>352</v>
      </c>
      <c r="C172" s="44" t="s">
        <v>351</v>
      </c>
      <c r="D172" s="40" t="s">
        <v>350</v>
      </c>
      <c r="E172" s="35" t="s">
        <v>293</v>
      </c>
    </row>
    <row r="173" spans="1:5" ht="19.95" customHeight="1" x14ac:dyDescent="0.25">
      <c r="A173" s="43" t="s">
        <v>37</v>
      </c>
      <c r="B173" s="42" t="s">
        <v>349</v>
      </c>
      <c r="C173" s="41" t="s">
        <v>348</v>
      </c>
      <c r="D173" s="40" t="s">
        <v>347</v>
      </c>
      <c r="E173" s="35" t="s">
        <v>300</v>
      </c>
    </row>
    <row r="174" spans="1:5" ht="19.95" customHeight="1" x14ac:dyDescent="0.25">
      <c r="A174" s="43" t="s">
        <v>35</v>
      </c>
      <c r="B174" s="42" t="s">
        <v>346</v>
      </c>
      <c r="C174" s="41" t="s">
        <v>345</v>
      </c>
      <c r="D174" s="40" t="s">
        <v>344</v>
      </c>
      <c r="E174" s="35" t="s">
        <v>293</v>
      </c>
    </row>
    <row r="175" spans="1:5" ht="19.95" customHeight="1" x14ac:dyDescent="0.25">
      <c r="A175" s="43" t="s">
        <v>33</v>
      </c>
      <c r="B175" s="42" t="s">
        <v>343</v>
      </c>
      <c r="C175" s="41" t="s">
        <v>342</v>
      </c>
      <c r="D175" s="40" t="s">
        <v>341</v>
      </c>
      <c r="E175" s="35" t="s">
        <v>12</v>
      </c>
    </row>
    <row r="176" spans="1:5" ht="19.95" customHeight="1" x14ac:dyDescent="0.25">
      <c r="A176" s="43" t="s">
        <v>32</v>
      </c>
      <c r="B176" s="42" t="s">
        <v>340</v>
      </c>
      <c r="C176" s="45" t="s">
        <v>339</v>
      </c>
      <c r="D176" s="40" t="s">
        <v>338</v>
      </c>
      <c r="E176" s="35" t="s">
        <v>293</v>
      </c>
    </row>
    <row r="177" spans="1:5" ht="19.95" customHeight="1" x14ac:dyDescent="0.25">
      <c r="A177" s="43" t="s">
        <v>30</v>
      </c>
      <c r="B177" s="42" t="s">
        <v>337</v>
      </c>
      <c r="C177" s="41" t="s">
        <v>336</v>
      </c>
      <c r="D177" s="40" t="s">
        <v>335</v>
      </c>
      <c r="E177" s="35" t="s">
        <v>12</v>
      </c>
    </row>
    <row r="178" spans="1:5" ht="19.95" customHeight="1" x14ac:dyDescent="0.25">
      <c r="A178" s="43" t="s">
        <v>28</v>
      </c>
      <c r="B178" s="42" t="s">
        <v>334</v>
      </c>
      <c r="C178" s="41" t="s">
        <v>333</v>
      </c>
      <c r="D178" s="40" t="s">
        <v>332</v>
      </c>
      <c r="E178" s="35" t="s">
        <v>293</v>
      </c>
    </row>
    <row r="179" spans="1:5" ht="19.95" customHeight="1" x14ac:dyDescent="0.25">
      <c r="A179" s="43" t="s">
        <v>27</v>
      </c>
      <c r="B179" s="42" t="s">
        <v>331</v>
      </c>
      <c r="C179" s="44" t="s">
        <v>330</v>
      </c>
      <c r="D179" s="40" t="s">
        <v>329</v>
      </c>
      <c r="E179" s="35" t="s">
        <v>12</v>
      </c>
    </row>
    <row r="180" spans="1:5" ht="19.95" customHeight="1" x14ac:dyDescent="0.25">
      <c r="A180" s="43" t="s">
        <v>26</v>
      </c>
      <c r="B180" s="42" t="s">
        <v>328</v>
      </c>
      <c r="C180" s="44" t="s">
        <v>327</v>
      </c>
      <c r="D180" s="40" t="s">
        <v>326</v>
      </c>
      <c r="E180" s="35" t="s">
        <v>12</v>
      </c>
    </row>
    <row r="181" spans="1:5" ht="19.95" customHeight="1" x14ac:dyDescent="0.25">
      <c r="A181" s="43" t="s">
        <v>25</v>
      </c>
      <c r="B181" s="42" t="s">
        <v>325</v>
      </c>
      <c r="C181" s="44" t="s">
        <v>324</v>
      </c>
      <c r="D181" s="40" t="s">
        <v>323</v>
      </c>
      <c r="E181" s="35" t="s">
        <v>12</v>
      </c>
    </row>
    <row r="182" spans="1:5" ht="19.95" customHeight="1" x14ac:dyDescent="0.25">
      <c r="A182" s="43" t="s">
        <v>24</v>
      </c>
      <c r="B182" s="42" t="s">
        <v>322</v>
      </c>
      <c r="C182" s="44" t="s">
        <v>321</v>
      </c>
      <c r="D182" s="40" t="s">
        <v>320</v>
      </c>
      <c r="E182" s="35" t="s">
        <v>12</v>
      </c>
    </row>
    <row r="183" spans="1:5" ht="19.95" customHeight="1" x14ac:dyDescent="0.25">
      <c r="A183" s="43" t="s">
        <v>23</v>
      </c>
      <c r="B183" s="42" t="s">
        <v>319</v>
      </c>
      <c r="C183" s="44" t="s">
        <v>318</v>
      </c>
      <c r="D183" s="40" t="s">
        <v>317</v>
      </c>
      <c r="E183" s="35" t="s">
        <v>12</v>
      </c>
    </row>
    <row r="184" spans="1:5" ht="19.95" customHeight="1" x14ac:dyDescent="0.25">
      <c r="A184" s="43" t="s">
        <v>22</v>
      </c>
      <c r="B184" s="42" t="s">
        <v>316</v>
      </c>
      <c r="C184" s="44" t="s">
        <v>315</v>
      </c>
      <c r="D184" s="40" t="s">
        <v>314</v>
      </c>
      <c r="E184" s="35" t="s">
        <v>12</v>
      </c>
    </row>
    <row r="185" spans="1:5" ht="19.95" customHeight="1" x14ac:dyDescent="0.25">
      <c r="A185" s="43" t="s">
        <v>21</v>
      </c>
      <c r="B185" s="42" t="s">
        <v>313</v>
      </c>
      <c r="C185" s="44" t="s">
        <v>312</v>
      </c>
      <c r="D185" s="40" t="s">
        <v>311</v>
      </c>
      <c r="E185" s="35" t="s">
        <v>12</v>
      </c>
    </row>
    <row r="186" spans="1:5" ht="19.95" customHeight="1" x14ac:dyDescent="0.25">
      <c r="A186" s="43" t="s">
        <v>20</v>
      </c>
      <c r="B186" s="42" t="s">
        <v>310</v>
      </c>
      <c r="C186" s="44" t="s">
        <v>309</v>
      </c>
      <c r="D186" s="40" t="s">
        <v>308</v>
      </c>
      <c r="E186" s="35" t="s">
        <v>12</v>
      </c>
    </row>
    <row r="187" spans="1:5" ht="19.95" customHeight="1" x14ac:dyDescent="0.25">
      <c r="A187" s="43" t="s">
        <v>18</v>
      </c>
      <c r="B187" s="42" t="s">
        <v>307</v>
      </c>
      <c r="C187" s="41" t="s">
        <v>306</v>
      </c>
      <c r="D187" s="40" t="s">
        <v>305</v>
      </c>
      <c r="E187" s="35" t="s">
        <v>304</v>
      </c>
    </row>
    <row r="188" spans="1:5" ht="19.95" customHeight="1" x14ac:dyDescent="0.25">
      <c r="A188" s="43" t="s">
        <v>15</v>
      </c>
      <c r="B188" s="42" t="s">
        <v>303</v>
      </c>
      <c r="C188" s="41" t="s">
        <v>302</v>
      </c>
      <c r="D188" s="40" t="s">
        <v>301</v>
      </c>
      <c r="E188" s="35" t="s">
        <v>300</v>
      </c>
    </row>
    <row r="189" spans="1:5" ht="19.95" customHeight="1" x14ac:dyDescent="0.25">
      <c r="A189" s="43" t="s">
        <v>13</v>
      </c>
      <c r="B189" s="42" t="s">
        <v>299</v>
      </c>
      <c r="C189" s="41" t="s">
        <v>298</v>
      </c>
      <c r="D189" s="40" t="s">
        <v>297</v>
      </c>
      <c r="E189" s="35" t="s">
        <v>12</v>
      </c>
    </row>
    <row r="190" spans="1:5" ht="19.95" customHeight="1" x14ac:dyDescent="0.25">
      <c r="A190" s="43" t="s">
        <v>9</v>
      </c>
      <c r="B190" s="42" t="s">
        <v>296</v>
      </c>
      <c r="C190" s="41" t="s">
        <v>295</v>
      </c>
      <c r="D190" s="40" t="s">
        <v>294</v>
      </c>
      <c r="E190" s="35" t="s">
        <v>293</v>
      </c>
    </row>
    <row r="191" spans="1:5" ht="19.95" customHeight="1" x14ac:dyDescent="0.25">
      <c r="A191" s="43" t="s">
        <v>5</v>
      </c>
      <c r="B191" s="42" t="s">
        <v>292</v>
      </c>
      <c r="C191" s="41" t="s">
        <v>291</v>
      </c>
      <c r="D191" s="40" t="s">
        <v>290</v>
      </c>
      <c r="E191" s="35" t="s">
        <v>2</v>
      </c>
    </row>
    <row r="192" spans="1:5" ht="19.95" customHeight="1" thickBot="1" x14ac:dyDescent="0.3">
      <c r="A192" s="39" t="s">
        <v>3</v>
      </c>
      <c r="B192" s="38" t="s">
        <v>289</v>
      </c>
      <c r="C192" s="37" t="s">
        <v>288</v>
      </c>
      <c r="D192" s="36" t="s">
        <v>287</v>
      </c>
      <c r="E192" s="35" t="s">
        <v>2</v>
      </c>
    </row>
  </sheetData>
  <mergeCells count="1">
    <mergeCell ref="A7:D7"/>
  </mergeCells>
  <hyperlinks>
    <hyperlink ref="B160" r:id="rId1" xr:uid="{00000000-0004-0000-0200-000000000000}"/>
    <hyperlink ref="B157" r:id="rId2" xr:uid="{00000000-0004-0000-0200-000001000000}"/>
    <hyperlink ref="B80" r:id="rId3" xr:uid="{00000000-0004-0000-0200-000002000000}"/>
    <hyperlink ref="B47" r:id="rId4" xr:uid="{00000000-0004-0000-0200-000003000000}"/>
    <hyperlink ref="B46" r:id="rId5" xr:uid="{00000000-0004-0000-0200-000004000000}"/>
    <hyperlink ref="B165" r:id="rId6" xr:uid="{00000000-0004-0000-0200-000005000000}"/>
    <hyperlink ref="B31" r:id="rId7" xr:uid="{00000000-0004-0000-0200-000006000000}"/>
    <hyperlink ref="C38" r:id="rId8" xr:uid="{00000000-0004-0000-0200-000007000000}"/>
    <hyperlink ref="C21" r:id="rId9" xr:uid="{00000000-0004-0000-0200-000008000000}"/>
    <hyperlink ref="C36" r:id="rId10" xr:uid="{00000000-0004-0000-0200-000009000000}"/>
    <hyperlink ref="C44" r:id="rId11" xr:uid="{00000000-0004-0000-0200-00000A000000}"/>
    <hyperlink ref="C43" r:id="rId12" xr:uid="{00000000-0004-0000-0200-00000B000000}"/>
    <hyperlink ref="C48" r:id="rId13" xr:uid="{00000000-0004-0000-0200-00000C000000}"/>
    <hyperlink ref="C64" r:id="rId14" xr:uid="{00000000-0004-0000-0200-00000D000000}"/>
    <hyperlink ref="C65" r:id="rId15" xr:uid="{00000000-0004-0000-0200-00000E000000}"/>
    <hyperlink ref="C68" r:id="rId16" xr:uid="{00000000-0004-0000-0200-00000F000000}"/>
    <hyperlink ref="C79" r:id="rId17" xr:uid="{00000000-0004-0000-0200-000010000000}"/>
    <hyperlink ref="C86" r:id="rId18" xr:uid="{00000000-0004-0000-0200-000011000000}"/>
    <hyperlink ref="C97" r:id="rId19" xr:uid="{00000000-0004-0000-0200-000012000000}"/>
    <hyperlink ref="C100" r:id="rId20" xr:uid="{00000000-0004-0000-0200-000013000000}"/>
    <hyperlink ref="C102" r:id="rId21" xr:uid="{00000000-0004-0000-0200-000014000000}"/>
    <hyperlink ref="C115" r:id="rId22" xr:uid="{00000000-0004-0000-0200-000015000000}"/>
    <hyperlink ref="C125" r:id="rId23" xr:uid="{00000000-0004-0000-0200-000016000000}"/>
    <hyperlink ref="C129" r:id="rId24" xr:uid="{00000000-0004-0000-0200-000017000000}"/>
    <hyperlink ref="C133" r:id="rId25" xr:uid="{00000000-0004-0000-0200-000018000000}"/>
    <hyperlink ref="C165" r:id="rId26" xr:uid="{00000000-0004-0000-0200-000019000000}"/>
    <hyperlink ref="C170" r:id="rId27" xr:uid="{00000000-0004-0000-0200-00001A000000}"/>
    <hyperlink ref="C172" r:id="rId28" xr:uid="{00000000-0004-0000-0200-00001B000000}"/>
    <hyperlink ref="C179" r:id="rId29" xr:uid="{00000000-0004-0000-0200-00001C000000}"/>
    <hyperlink ref="C180" r:id="rId30" xr:uid="{00000000-0004-0000-0200-00001D000000}"/>
    <hyperlink ref="C181" r:id="rId31" xr:uid="{00000000-0004-0000-0200-00001E000000}"/>
    <hyperlink ref="C182" r:id="rId32" xr:uid="{00000000-0004-0000-0200-00001F000000}"/>
    <hyperlink ref="C183" r:id="rId33" xr:uid="{00000000-0004-0000-0200-000020000000}"/>
    <hyperlink ref="C184" r:id="rId34" xr:uid="{00000000-0004-0000-0200-000021000000}"/>
    <hyperlink ref="C185" r:id="rId35" xr:uid="{00000000-0004-0000-0200-000022000000}"/>
    <hyperlink ref="C186" r:id="rId36" xr:uid="{00000000-0004-0000-0200-000023000000}"/>
    <hyperlink ref="C50" r:id="rId37" xr:uid="{00000000-0004-0000-0200-000024000000}"/>
    <hyperlink ref="C140" r:id="rId38" xr:uid="{00000000-0004-0000-0200-000025000000}"/>
    <hyperlink ref="C138" r:id="rId39" xr:uid="{00000000-0004-0000-0200-000026000000}"/>
    <hyperlink ref="B41" r:id="rId40" xr:uid="{00000000-0004-0000-0200-000027000000}"/>
    <hyperlink ref="B25" r:id="rId41" xr:uid="{00000000-0004-0000-0200-000028000000}"/>
    <hyperlink ref="B26" r:id="rId42" xr:uid="{00000000-0004-0000-0200-000029000000}"/>
    <hyperlink ref="B11" r:id="rId43" xr:uid="{00000000-0004-0000-0200-00002A000000}"/>
    <hyperlink ref="B12" r:id="rId44" xr:uid="{00000000-0004-0000-0200-00002B000000}"/>
    <hyperlink ref="B13" r:id="rId45" xr:uid="{00000000-0004-0000-0200-00002C000000}"/>
    <hyperlink ref="B14" r:id="rId46" xr:uid="{00000000-0004-0000-0200-00002D000000}"/>
    <hyperlink ref="B15" r:id="rId47" xr:uid="{00000000-0004-0000-0200-00002E000000}"/>
    <hyperlink ref="B16" r:id="rId48" xr:uid="{00000000-0004-0000-0200-00002F000000}"/>
    <hyperlink ref="B17" r:id="rId49" xr:uid="{00000000-0004-0000-0200-000030000000}"/>
    <hyperlink ref="B18" r:id="rId50" xr:uid="{00000000-0004-0000-0200-000031000000}"/>
    <hyperlink ref="B19" r:id="rId51" xr:uid="{00000000-0004-0000-0200-000032000000}"/>
    <hyperlink ref="B20" r:id="rId52" xr:uid="{00000000-0004-0000-0200-000033000000}"/>
    <hyperlink ref="B21" r:id="rId53" xr:uid="{00000000-0004-0000-0200-000034000000}"/>
    <hyperlink ref="B22" r:id="rId54" xr:uid="{00000000-0004-0000-0200-000035000000}"/>
    <hyperlink ref="B23" r:id="rId55" xr:uid="{00000000-0004-0000-0200-000036000000}"/>
    <hyperlink ref="B24" r:id="rId56" xr:uid="{00000000-0004-0000-0200-000037000000}"/>
    <hyperlink ref="B27" r:id="rId57" xr:uid="{00000000-0004-0000-0200-000038000000}"/>
    <hyperlink ref="B28" r:id="rId58" xr:uid="{00000000-0004-0000-0200-000039000000}"/>
    <hyperlink ref="B29" r:id="rId59" xr:uid="{00000000-0004-0000-0200-00003A000000}"/>
    <hyperlink ref="B30" r:id="rId60" xr:uid="{00000000-0004-0000-0200-00003B000000}"/>
    <hyperlink ref="B32" r:id="rId61" xr:uid="{00000000-0004-0000-0200-00003C000000}"/>
    <hyperlink ref="B33" r:id="rId62" xr:uid="{00000000-0004-0000-0200-00003D000000}"/>
    <hyperlink ref="B34" r:id="rId63" xr:uid="{00000000-0004-0000-0200-00003E000000}"/>
    <hyperlink ref="B35" r:id="rId64" xr:uid="{00000000-0004-0000-0200-00003F000000}"/>
    <hyperlink ref="B36" r:id="rId65" xr:uid="{00000000-0004-0000-0200-000040000000}"/>
    <hyperlink ref="B37" r:id="rId66" xr:uid="{00000000-0004-0000-0200-000041000000}"/>
    <hyperlink ref="B38" r:id="rId67" xr:uid="{00000000-0004-0000-0200-000042000000}"/>
    <hyperlink ref="B39" r:id="rId68" xr:uid="{00000000-0004-0000-0200-000043000000}"/>
    <hyperlink ref="B40" r:id="rId69" xr:uid="{00000000-0004-0000-0200-000044000000}"/>
    <hyperlink ref="B42" r:id="rId70" xr:uid="{00000000-0004-0000-0200-000045000000}"/>
    <hyperlink ref="B43" r:id="rId71" xr:uid="{00000000-0004-0000-0200-000046000000}"/>
    <hyperlink ref="B44" r:id="rId72" xr:uid="{00000000-0004-0000-0200-000047000000}"/>
    <hyperlink ref="B45" r:id="rId73" xr:uid="{00000000-0004-0000-0200-000048000000}"/>
    <hyperlink ref="B48" r:id="rId74" xr:uid="{00000000-0004-0000-0200-000049000000}"/>
    <hyperlink ref="B49" r:id="rId75" xr:uid="{00000000-0004-0000-0200-00004A000000}"/>
    <hyperlink ref="B50" r:id="rId76" xr:uid="{00000000-0004-0000-0200-00004B000000}"/>
    <hyperlink ref="B51" r:id="rId77" xr:uid="{00000000-0004-0000-0200-00004C000000}"/>
    <hyperlink ref="B52" r:id="rId78" xr:uid="{00000000-0004-0000-0200-00004D000000}"/>
    <hyperlink ref="B53" r:id="rId79" xr:uid="{00000000-0004-0000-0200-00004E000000}"/>
    <hyperlink ref="B54" r:id="rId80" xr:uid="{00000000-0004-0000-0200-00004F000000}"/>
    <hyperlink ref="B55" r:id="rId81" xr:uid="{00000000-0004-0000-0200-000050000000}"/>
    <hyperlink ref="B56" r:id="rId82" xr:uid="{00000000-0004-0000-0200-000051000000}"/>
    <hyperlink ref="B57" r:id="rId83" xr:uid="{00000000-0004-0000-0200-000052000000}"/>
    <hyperlink ref="B58" r:id="rId84" xr:uid="{00000000-0004-0000-0200-000053000000}"/>
    <hyperlink ref="B59" r:id="rId85" xr:uid="{00000000-0004-0000-0200-000054000000}"/>
    <hyperlink ref="B60" r:id="rId86" xr:uid="{00000000-0004-0000-0200-000055000000}"/>
    <hyperlink ref="B61" r:id="rId87" xr:uid="{00000000-0004-0000-0200-000056000000}"/>
    <hyperlink ref="B62" r:id="rId88" xr:uid="{00000000-0004-0000-0200-000057000000}"/>
    <hyperlink ref="B63" r:id="rId89" xr:uid="{00000000-0004-0000-0200-000058000000}"/>
    <hyperlink ref="B64" r:id="rId90" xr:uid="{00000000-0004-0000-0200-000059000000}"/>
    <hyperlink ref="B65" r:id="rId91" xr:uid="{00000000-0004-0000-0200-00005A000000}"/>
    <hyperlink ref="B66" r:id="rId92" xr:uid="{00000000-0004-0000-0200-00005B000000}"/>
    <hyperlink ref="B67" r:id="rId93" xr:uid="{00000000-0004-0000-0200-00005C000000}"/>
    <hyperlink ref="B68" r:id="rId94" xr:uid="{00000000-0004-0000-0200-00005D000000}"/>
    <hyperlink ref="B69" r:id="rId95" xr:uid="{00000000-0004-0000-0200-00005E000000}"/>
    <hyperlink ref="B70" r:id="rId96" xr:uid="{00000000-0004-0000-0200-00005F000000}"/>
    <hyperlink ref="B71" r:id="rId97" xr:uid="{00000000-0004-0000-0200-000060000000}"/>
    <hyperlink ref="B72" r:id="rId98" xr:uid="{00000000-0004-0000-0200-000061000000}"/>
    <hyperlink ref="B73" r:id="rId99" xr:uid="{00000000-0004-0000-0200-000062000000}"/>
    <hyperlink ref="B74" r:id="rId100" xr:uid="{00000000-0004-0000-0200-000063000000}"/>
    <hyperlink ref="B75" r:id="rId101" xr:uid="{00000000-0004-0000-0200-000064000000}"/>
    <hyperlink ref="B76" r:id="rId102" xr:uid="{00000000-0004-0000-0200-000065000000}"/>
    <hyperlink ref="B77" r:id="rId103" xr:uid="{00000000-0004-0000-0200-000066000000}"/>
    <hyperlink ref="B78" r:id="rId104" xr:uid="{00000000-0004-0000-0200-000067000000}"/>
    <hyperlink ref="B79" r:id="rId105" xr:uid="{00000000-0004-0000-0200-000068000000}"/>
    <hyperlink ref="B81" r:id="rId106" xr:uid="{00000000-0004-0000-0200-000069000000}"/>
    <hyperlink ref="B82" r:id="rId107" xr:uid="{00000000-0004-0000-0200-00006A000000}"/>
    <hyperlink ref="B83" r:id="rId108" xr:uid="{00000000-0004-0000-0200-00006B000000}"/>
    <hyperlink ref="B84" r:id="rId109" xr:uid="{00000000-0004-0000-0200-00006C000000}"/>
    <hyperlink ref="B85" r:id="rId110" xr:uid="{00000000-0004-0000-0200-00006D000000}"/>
    <hyperlink ref="B86" r:id="rId111" xr:uid="{00000000-0004-0000-0200-00006E000000}"/>
    <hyperlink ref="B87" r:id="rId112" xr:uid="{00000000-0004-0000-0200-00006F000000}"/>
    <hyperlink ref="B88" r:id="rId113" xr:uid="{00000000-0004-0000-0200-000070000000}"/>
    <hyperlink ref="B89" r:id="rId114" xr:uid="{00000000-0004-0000-0200-000071000000}"/>
    <hyperlink ref="B90" r:id="rId115" xr:uid="{00000000-0004-0000-0200-000072000000}"/>
    <hyperlink ref="B91" r:id="rId116" xr:uid="{00000000-0004-0000-0200-000073000000}"/>
    <hyperlink ref="B92" r:id="rId117" xr:uid="{00000000-0004-0000-0200-000074000000}"/>
    <hyperlink ref="B93" r:id="rId118" xr:uid="{00000000-0004-0000-0200-000075000000}"/>
    <hyperlink ref="B94" r:id="rId119" xr:uid="{00000000-0004-0000-0200-000076000000}"/>
    <hyperlink ref="B95" r:id="rId120" xr:uid="{00000000-0004-0000-0200-000077000000}"/>
    <hyperlink ref="B96" r:id="rId121" xr:uid="{00000000-0004-0000-0200-000078000000}"/>
    <hyperlink ref="B97" r:id="rId122" xr:uid="{00000000-0004-0000-0200-000079000000}"/>
    <hyperlink ref="B98" r:id="rId123" xr:uid="{00000000-0004-0000-0200-00007A000000}"/>
    <hyperlink ref="B99" r:id="rId124" xr:uid="{00000000-0004-0000-0200-00007B000000}"/>
    <hyperlink ref="B100" r:id="rId125" xr:uid="{00000000-0004-0000-0200-00007C000000}"/>
    <hyperlink ref="B101" r:id="rId126" xr:uid="{00000000-0004-0000-0200-00007D000000}"/>
    <hyperlink ref="B102" r:id="rId127" xr:uid="{00000000-0004-0000-0200-00007E000000}"/>
    <hyperlink ref="B103" r:id="rId128" xr:uid="{00000000-0004-0000-0200-00007F000000}"/>
    <hyperlink ref="B104" r:id="rId129" xr:uid="{00000000-0004-0000-0200-000080000000}"/>
    <hyperlink ref="B106" r:id="rId130" xr:uid="{00000000-0004-0000-0200-000081000000}"/>
    <hyperlink ref="B107" r:id="rId131" xr:uid="{00000000-0004-0000-0200-000082000000}"/>
    <hyperlink ref="B108" r:id="rId132" xr:uid="{00000000-0004-0000-0200-000083000000}"/>
    <hyperlink ref="B109" r:id="rId133" xr:uid="{00000000-0004-0000-0200-000084000000}"/>
    <hyperlink ref="B110" r:id="rId134" xr:uid="{00000000-0004-0000-0200-000085000000}"/>
    <hyperlink ref="B111" r:id="rId135" xr:uid="{00000000-0004-0000-0200-000086000000}"/>
    <hyperlink ref="B112" r:id="rId136" xr:uid="{00000000-0004-0000-0200-000087000000}"/>
    <hyperlink ref="B113" r:id="rId137" xr:uid="{00000000-0004-0000-0200-000088000000}"/>
    <hyperlink ref="B114" r:id="rId138" xr:uid="{00000000-0004-0000-0200-000089000000}"/>
    <hyperlink ref="B115" r:id="rId139" xr:uid="{00000000-0004-0000-0200-00008A000000}"/>
    <hyperlink ref="B116" r:id="rId140" xr:uid="{00000000-0004-0000-0200-00008B000000}"/>
    <hyperlink ref="B117" r:id="rId141" xr:uid="{00000000-0004-0000-0200-00008C000000}"/>
    <hyperlink ref="B118" r:id="rId142" xr:uid="{00000000-0004-0000-0200-00008D000000}"/>
    <hyperlink ref="B119" r:id="rId143" xr:uid="{00000000-0004-0000-0200-00008E000000}"/>
    <hyperlink ref="B120" r:id="rId144" xr:uid="{00000000-0004-0000-0200-00008F000000}"/>
    <hyperlink ref="B121" r:id="rId145" xr:uid="{00000000-0004-0000-0200-000090000000}"/>
    <hyperlink ref="B122" r:id="rId146" xr:uid="{00000000-0004-0000-0200-000091000000}"/>
    <hyperlink ref="B123" r:id="rId147" xr:uid="{00000000-0004-0000-0200-000092000000}"/>
    <hyperlink ref="B124" r:id="rId148" xr:uid="{00000000-0004-0000-0200-000093000000}"/>
    <hyperlink ref="B125" r:id="rId149" xr:uid="{00000000-0004-0000-0200-000094000000}"/>
    <hyperlink ref="B126" r:id="rId150" xr:uid="{00000000-0004-0000-0200-000095000000}"/>
    <hyperlink ref="B127" r:id="rId151" xr:uid="{00000000-0004-0000-0200-000096000000}"/>
    <hyperlink ref="B128" r:id="rId152" xr:uid="{00000000-0004-0000-0200-000097000000}"/>
    <hyperlink ref="B129" r:id="rId153" xr:uid="{00000000-0004-0000-0200-000098000000}"/>
    <hyperlink ref="B130" r:id="rId154" xr:uid="{00000000-0004-0000-0200-000099000000}"/>
    <hyperlink ref="B131" r:id="rId155" xr:uid="{00000000-0004-0000-0200-00009A000000}"/>
    <hyperlink ref="B132" r:id="rId156" xr:uid="{00000000-0004-0000-0200-00009B000000}"/>
    <hyperlink ref="B133" r:id="rId157" xr:uid="{00000000-0004-0000-0200-00009C000000}"/>
    <hyperlink ref="B134" r:id="rId158" xr:uid="{00000000-0004-0000-0200-00009D000000}"/>
    <hyperlink ref="B135" r:id="rId159" xr:uid="{00000000-0004-0000-0200-00009E000000}"/>
    <hyperlink ref="B136" r:id="rId160" xr:uid="{00000000-0004-0000-0200-00009F000000}"/>
    <hyperlink ref="B137" r:id="rId161" xr:uid="{00000000-0004-0000-0200-0000A0000000}"/>
    <hyperlink ref="B138" r:id="rId162" xr:uid="{00000000-0004-0000-0200-0000A1000000}"/>
    <hyperlink ref="B139" r:id="rId163" xr:uid="{00000000-0004-0000-0200-0000A2000000}"/>
    <hyperlink ref="B140" r:id="rId164" xr:uid="{00000000-0004-0000-0200-0000A3000000}"/>
    <hyperlink ref="B141" r:id="rId165" xr:uid="{00000000-0004-0000-0200-0000A4000000}"/>
    <hyperlink ref="B142" r:id="rId166" xr:uid="{00000000-0004-0000-0200-0000A5000000}"/>
    <hyperlink ref="B143" r:id="rId167" xr:uid="{00000000-0004-0000-0200-0000A6000000}"/>
    <hyperlink ref="B144" r:id="rId168" xr:uid="{00000000-0004-0000-0200-0000A7000000}"/>
    <hyperlink ref="B145" r:id="rId169" xr:uid="{00000000-0004-0000-0200-0000A8000000}"/>
    <hyperlink ref="B146" r:id="rId170" xr:uid="{00000000-0004-0000-0200-0000A9000000}"/>
    <hyperlink ref="B147" r:id="rId171" xr:uid="{00000000-0004-0000-0200-0000AA000000}"/>
    <hyperlink ref="B148" r:id="rId172" xr:uid="{00000000-0004-0000-0200-0000AB000000}"/>
    <hyperlink ref="B149" r:id="rId173" xr:uid="{00000000-0004-0000-0200-0000AC000000}"/>
    <hyperlink ref="B150" r:id="rId174" xr:uid="{00000000-0004-0000-0200-0000AD000000}"/>
    <hyperlink ref="B151" r:id="rId175" xr:uid="{00000000-0004-0000-0200-0000AE000000}"/>
    <hyperlink ref="B152" r:id="rId176" xr:uid="{00000000-0004-0000-0200-0000AF000000}"/>
    <hyperlink ref="B153" r:id="rId177" xr:uid="{00000000-0004-0000-0200-0000B0000000}"/>
    <hyperlink ref="B154" r:id="rId178" xr:uid="{00000000-0004-0000-0200-0000B1000000}"/>
    <hyperlink ref="B155" r:id="rId179" xr:uid="{00000000-0004-0000-0200-0000B2000000}"/>
    <hyperlink ref="B156" r:id="rId180" xr:uid="{00000000-0004-0000-0200-0000B3000000}"/>
    <hyperlink ref="B105" r:id="rId181" xr:uid="{00000000-0004-0000-0200-0000B4000000}"/>
    <hyperlink ref="B158" r:id="rId182" xr:uid="{00000000-0004-0000-0200-0000B5000000}"/>
    <hyperlink ref="B159" r:id="rId183" xr:uid="{00000000-0004-0000-0200-0000B6000000}"/>
    <hyperlink ref="B161" r:id="rId184" xr:uid="{00000000-0004-0000-0200-0000B7000000}"/>
    <hyperlink ref="B162" r:id="rId185" xr:uid="{00000000-0004-0000-0200-0000B8000000}"/>
    <hyperlink ref="B163" r:id="rId186" xr:uid="{00000000-0004-0000-0200-0000B9000000}"/>
    <hyperlink ref="B164" r:id="rId187" xr:uid="{00000000-0004-0000-0200-0000BA000000}"/>
    <hyperlink ref="B166" r:id="rId188" xr:uid="{00000000-0004-0000-0200-0000BB000000}"/>
    <hyperlink ref="B167" r:id="rId189" xr:uid="{00000000-0004-0000-0200-0000BC000000}"/>
    <hyperlink ref="B168" r:id="rId190" xr:uid="{00000000-0004-0000-0200-0000BD000000}"/>
    <hyperlink ref="B169" r:id="rId191" xr:uid="{00000000-0004-0000-0200-0000BE000000}"/>
    <hyperlink ref="B170" r:id="rId192" xr:uid="{00000000-0004-0000-0200-0000BF000000}"/>
    <hyperlink ref="B171" r:id="rId193" xr:uid="{00000000-0004-0000-0200-0000C0000000}"/>
    <hyperlink ref="B172" r:id="rId194" xr:uid="{00000000-0004-0000-0200-0000C1000000}"/>
    <hyperlink ref="B173" r:id="rId195" xr:uid="{00000000-0004-0000-0200-0000C2000000}"/>
    <hyperlink ref="B174" r:id="rId196" xr:uid="{00000000-0004-0000-0200-0000C3000000}"/>
    <hyperlink ref="B175" r:id="rId197" xr:uid="{00000000-0004-0000-0200-0000C4000000}"/>
    <hyperlink ref="B176" r:id="rId198" xr:uid="{00000000-0004-0000-0200-0000C5000000}"/>
    <hyperlink ref="B177" r:id="rId199" xr:uid="{00000000-0004-0000-0200-0000C6000000}"/>
    <hyperlink ref="B178" r:id="rId200" xr:uid="{00000000-0004-0000-0200-0000C7000000}"/>
    <hyperlink ref="B179" r:id="rId201" xr:uid="{00000000-0004-0000-0200-0000C8000000}"/>
    <hyperlink ref="B180" r:id="rId202" xr:uid="{00000000-0004-0000-0200-0000C9000000}"/>
    <hyperlink ref="B181" r:id="rId203" xr:uid="{00000000-0004-0000-0200-0000CA000000}"/>
    <hyperlink ref="B182" r:id="rId204" xr:uid="{00000000-0004-0000-0200-0000CB000000}"/>
    <hyperlink ref="B183" r:id="rId205" xr:uid="{00000000-0004-0000-0200-0000CC000000}"/>
    <hyperlink ref="B184" r:id="rId206" xr:uid="{00000000-0004-0000-0200-0000CD000000}"/>
    <hyperlink ref="B185" r:id="rId207" xr:uid="{00000000-0004-0000-0200-0000CE000000}"/>
    <hyperlink ref="B186" r:id="rId208" xr:uid="{00000000-0004-0000-0200-0000CF000000}"/>
    <hyperlink ref="B187" r:id="rId209" xr:uid="{00000000-0004-0000-0200-0000D0000000}"/>
    <hyperlink ref="B188" r:id="rId210" xr:uid="{00000000-0004-0000-0200-0000D1000000}"/>
    <hyperlink ref="B189" r:id="rId211" xr:uid="{00000000-0004-0000-0200-0000D2000000}"/>
    <hyperlink ref="B190" r:id="rId212" xr:uid="{00000000-0004-0000-0200-0000D3000000}"/>
    <hyperlink ref="B191" r:id="rId213" xr:uid="{00000000-0004-0000-0200-0000D4000000}"/>
    <hyperlink ref="B192" r:id="rId214" xr:uid="{00000000-0004-0000-0200-0000D5000000}"/>
    <hyperlink ref="C11" r:id="rId215" xr:uid="{00000000-0004-0000-0200-0000D6000000}"/>
    <hyperlink ref="C12" r:id="rId216" xr:uid="{00000000-0004-0000-0200-0000D7000000}"/>
    <hyperlink ref="C13" r:id="rId217" xr:uid="{00000000-0004-0000-0200-0000D8000000}"/>
    <hyperlink ref="C14" r:id="rId218" xr:uid="{00000000-0004-0000-0200-0000D9000000}"/>
    <hyperlink ref="C15" r:id="rId219" xr:uid="{00000000-0004-0000-0200-0000DA000000}"/>
    <hyperlink ref="C16" r:id="rId220" xr:uid="{00000000-0004-0000-0200-0000DB000000}"/>
    <hyperlink ref="C17" r:id="rId221" xr:uid="{00000000-0004-0000-0200-0000DC000000}"/>
    <hyperlink ref="C18" r:id="rId222" xr:uid="{00000000-0004-0000-0200-0000DD000000}"/>
    <hyperlink ref="C19" r:id="rId223" xr:uid="{00000000-0004-0000-0200-0000DE000000}"/>
    <hyperlink ref="C20" r:id="rId224" xr:uid="{00000000-0004-0000-0200-0000DF000000}"/>
    <hyperlink ref="C22" r:id="rId225" xr:uid="{00000000-0004-0000-0200-0000E0000000}"/>
    <hyperlink ref="C23" r:id="rId226" xr:uid="{00000000-0004-0000-0200-0000E1000000}"/>
    <hyperlink ref="C24" r:id="rId227" xr:uid="{00000000-0004-0000-0200-0000E2000000}"/>
    <hyperlink ref="C25" r:id="rId228" xr:uid="{00000000-0004-0000-0200-0000E3000000}"/>
    <hyperlink ref="C26" r:id="rId229" xr:uid="{00000000-0004-0000-0200-0000E4000000}"/>
    <hyperlink ref="C27" r:id="rId230" xr:uid="{00000000-0004-0000-0200-0000E5000000}"/>
    <hyperlink ref="C28" r:id="rId231" xr:uid="{00000000-0004-0000-0200-0000E6000000}"/>
    <hyperlink ref="C29" r:id="rId232" xr:uid="{00000000-0004-0000-0200-0000E7000000}"/>
    <hyperlink ref="C30" r:id="rId233" xr:uid="{00000000-0004-0000-0200-0000E8000000}"/>
    <hyperlink ref="C31" r:id="rId234" xr:uid="{00000000-0004-0000-0200-0000E9000000}"/>
    <hyperlink ref="C32" r:id="rId235" xr:uid="{00000000-0004-0000-0200-0000EA000000}"/>
    <hyperlink ref="C33" r:id="rId236" xr:uid="{00000000-0004-0000-0200-0000EB000000}"/>
    <hyperlink ref="C34" r:id="rId237" xr:uid="{00000000-0004-0000-0200-0000EC000000}"/>
    <hyperlink ref="C35" r:id="rId238" xr:uid="{00000000-0004-0000-0200-0000ED000000}"/>
    <hyperlink ref="C37" r:id="rId239" xr:uid="{00000000-0004-0000-0200-0000EE000000}"/>
    <hyperlink ref="C39" r:id="rId240" xr:uid="{00000000-0004-0000-0200-0000EF000000}"/>
    <hyperlink ref="C40" r:id="rId241" xr:uid="{00000000-0004-0000-0200-0000F0000000}"/>
    <hyperlink ref="C41" r:id="rId242" xr:uid="{00000000-0004-0000-0200-0000F1000000}"/>
    <hyperlink ref="C42" r:id="rId243" xr:uid="{00000000-0004-0000-0200-0000F2000000}"/>
    <hyperlink ref="C45" r:id="rId244" xr:uid="{00000000-0004-0000-0200-0000F3000000}"/>
    <hyperlink ref="C46" r:id="rId245" xr:uid="{00000000-0004-0000-0200-0000F4000000}"/>
    <hyperlink ref="C47" r:id="rId246" xr:uid="{00000000-0004-0000-0200-0000F5000000}"/>
    <hyperlink ref="C49" r:id="rId247" xr:uid="{00000000-0004-0000-0200-0000F6000000}"/>
    <hyperlink ref="C51" r:id="rId248" xr:uid="{00000000-0004-0000-0200-0000F7000000}"/>
    <hyperlink ref="C52" r:id="rId249" xr:uid="{00000000-0004-0000-0200-0000F8000000}"/>
    <hyperlink ref="C53" r:id="rId250" xr:uid="{00000000-0004-0000-0200-0000F9000000}"/>
    <hyperlink ref="C54" r:id="rId251" xr:uid="{00000000-0004-0000-0200-0000FA000000}"/>
    <hyperlink ref="C55" r:id="rId252" xr:uid="{00000000-0004-0000-0200-0000FB000000}"/>
    <hyperlink ref="C56" r:id="rId253" xr:uid="{00000000-0004-0000-0200-0000FC000000}"/>
    <hyperlink ref="C57" r:id="rId254" xr:uid="{00000000-0004-0000-0200-0000FD000000}"/>
    <hyperlink ref="C58" r:id="rId255" xr:uid="{00000000-0004-0000-0200-0000FE000000}"/>
    <hyperlink ref="C59" r:id="rId256" xr:uid="{00000000-0004-0000-0200-0000FF000000}"/>
    <hyperlink ref="C60" r:id="rId257" xr:uid="{00000000-0004-0000-0200-000000010000}"/>
    <hyperlink ref="C61" r:id="rId258" xr:uid="{00000000-0004-0000-0200-000001010000}"/>
    <hyperlink ref="C62" r:id="rId259" xr:uid="{00000000-0004-0000-0200-000002010000}"/>
    <hyperlink ref="C63" r:id="rId260" xr:uid="{00000000-0004-0000-0200-000003010000}"/>
    <hyperlink ref="C66" r:id="rId261" xr:uid="{00000000-0004-0000-0200-000004010000}"/>
    <hyperlink ref="C67" r:id="rId262" xr:uid="{00000000-0004-0000-0200-000005010000}"/>
    <hyperlink ref="C69" r:id="rId263" xr:uid="{00000000-0004-0000-0200-000006010000}"/>
    <hyperlink ref="C70" r:id="rId264" xr:uid="{00000000-0004-0000-0200-000007010000}"/>
    <hyperlink ref="C71" r:id="rId265" xr:uid="{00000000-0004-0000-0200-000008010000}"/>
    <hyperlink ref="C72" r:id="rId266" xr:uid="{00000000-0004-0000-0200-000009010000}"/>
    <hyperlink ref="C73" r:id="rId267" xr:uid="{00000000-0004-0000-0200-00000A010000}"/>
    <hyperlink ref="C74" r:id="rId268" xr:uid="{00000000-0004-0000-0200-00000B010000}"/>
    <hyperlink ref="C75" r:id="rId269" xr:uid="{00000000-0004-0000-0200-00000C010000}"/>
    <hyperlink ref="C76" r:id="rId270" xr:uid="{00000000-0004-0000-0200-00000D010000}"/>
    <hyperlink ref="C77" r:id="rId271" xr:uid="{00000000-0004-0000-0200-00000E010000}"/>
    <hyperlink ref="C78" r:id="rId272" xr:uid="{00000000-0004-0000-0200-00000F010000}"/>
    <hyperlink ref="C80" r:id="rId273" xr:uid="{00000000-0004-0000-0200-000010010000}"/>
    <hyperlink ref="C81" r:id="rId274" xr:uid="{00000000-0004-0000-0200-000011010000}"/>
    <hyperlink ref="C82" r:id="rId275" xr:uid="{00000000-0004-0000-0200-000012010000}"/>
    <hyperlink ref="C83" r:id="rId276" xr:uid="{00000000-0004-0000-0200-000013010000}"/>
    <hyperlink ref="C84" r:id="rId277" xr:uid="{00000000-0004-0000-0200-000014010000}"/>
    <hyperlink ref="C85" r:id="rId278" xr:uid="{00000000-0004-0000-0200-000015010000}"/>
    <hyperlink ref="C87" r:id="rId279" xr:uid="{00000000-0004-0000-0200-000016010000}"/>
    <hyperlink ref="C88" r:id="rId280" xr:uid="{00000000-0004-0000-0200-000017010000}"/>
    <hyperlink ref="C89" r:id="rId281" xr:uid="{00000000-0004-0000-0200-000018010000}"/>
    <hyperlink ref="C90" r:id="rId282" xr:uid="{00000000-0004-0000-0200-000019010000}"/>
    <hyperlink ref="C91" r:id="rId283" xr:uid="{00000000-0004-0000-0200-00001A010000}"/>
    <hyperlink ref="C92" r:id="rId284" xr:uid="{00000000-0004-0000-0200-00001B010000}"/>
    <hyperlink ref="C93" r:id="rId285" xr:uid="{00000000-0004-0000-0200-00001C010000}"/>
    <hyperlink ref="C94" r:id="rId286" xr:uid="{00000000-0004-0000-0200-00001D010000}"/>
    <hyperlink ref="C95" r:id="rId287" xr:uid="{00000000-0004-0000-0200-00001E010000}"/>
    <hyperlink ref="C96" r:id="rId288" xr:uid="{00000000-0004-0000-0200-00001F010000}"/>
    <hyperlink ref="C98" r:id="rId289" xr:uid="{00000000-0004-0000-0200-000020010000}"/>
    <hyperlink ref="C99" r:id="rId290" xr:uid="{00000000-0004-0000-0200-000021010000}"/>
    <hyperlink ref="C101" r:id="rId291" xr:uid="{00000000-0004-0000-0200-000022010000}"/>
    <hyperlink ref="C103" r:id="rId292" xr:uid="{00000000-0004-0000-0200-000023010000}"/>
    <hyperlink ref="C104" r:id="rId293" xr:uid="{00000000-0004-0000-0200-000024010000}"/>
    <hyperlink ref="C106" r:id="rId294" xr:uid="{00000000-0004-0000-0200-000025010000}"/>
    <hyperlink ref="C107" r:id="rId295" xr:uid="{00000000-0004-0000-0200-000026010000}"/>
    <hyperlink ref="C108" r:id="rId296" xr:uid="{00000000-0004-0000-0200-000027010000}"/>
    <hyperlink ref="C109" r:id="rId297" xr:uid="{00000000-0004-0000-0200-000028010000}"/>
    <hyperlink ref="C110" r:id="rId298" xr:uid="{00000000-0004-0000-0200-000029010000}"/>
    <hyperlink ref="C111" r:id="rId299" xr:uid="{00000000-0004-0000-0200-00002A010000}"/>
    <hyperlink ref="C112" r:id="rId300" xr:uid="{00000000-0004-0000-0200-00002B010000}"/>
    <hyperlink ref="C113" r:id="rId301" xr:uid="{00000000-0004-0000-0200-00002C010000}"/>
    <hyperlink ref="C114" r:id="rId302" xr:uid="{00000000-0004-0000-0200-00002D010000}"/>
    <hyperlink ref="C116" r:id="rId303" xr:uid="{00000000-0004-0000-0200-00002E010000}"/>
    <hyperlink ref="C117" r:id="rId304" xr:uid="{00000000-0004-0000-0200-00002F010000}"/>
    <hyperlink ref="C118" r:id="rId305" xr:uid="{00000000-0004-0000-0200-000030010000}"/>
    <hyperlink ref="C119" r:id="rId306" xr:uid="{00000000-0004-0000-0200-000031010000}"/>
    <hyperlink ref="C120" r:id="rId307" xr:uid="{00000000-0004-0000-0200-000032010000}"/>
    <hyperlink ref="C121" r:id="rId308" xr:uid="{00000000-0004-0000-0200-000033010000}"/>
    <hyperlink ref="C122" r:id="rId309" xr:uid="{00000000-0004-0000-0200-000034010000}"/>
    <hyperlink ref="C123" r:id="rId310" xr:uid="{00000000-0004-0000-0200-000035010000}"/>
    <hyperlink ref="C124" r:id="rId311" xr:uid="{00000000-0004-0000-0200-000036010000}"/>
    <hyperlink ref="C126" r:id="rId312" xr:uid="{00000000-0004-0000-0200-000037010000}"/>
    <hyperlink ref="C127" r:id="rId313" xr:uid="{00000000-0004-0000-0200-000038010000}"/>
    <hyperlink ref="C128" r:id="rId314" xr:uid="{00000000-0004-0000-0200-000039010000}"/>
    <hyperlink ref="C130" r:id="rId315" xr:uid="{00000000-0004-0000-0200-00003A010000}"/>
    <hyperlink ref="C131" r:id="rId316" xr:uid="{00000000-0004-0000-0200-00003B010000}"/>
    <hyperlink ref="C132" r:id="rId317" xr:uid="{00000000-0004-0000-0200-00003C010000}"/>
    <hyperlink ref="C134" r:id="rId318" xr:uid="{00000000-0004-0000-0200-00003D010000}"/>
    <hyperlink ref="C135" r:id="rId319" xr:uid="{00000000-0004-0000-0200-00003E010000}"/>
    <hyperlink ref="C136" r:id="rId320" xr:uid="{00000000-0004-0000-0200-00003F010000}"/>
    <hyperlink ref="C137" r:id="rId321" xr:uid="{00000000-0004-0000-0200-000040010000}"/>
    <hyperlink ref="C139" r:id="rId322" xr:uid="{00000000-0004-0000-0200-000041010000}"/>
    <hyperlink ref="C141" r:id="rId323" xr:uid="{00000000-0004-0000-0200-000042010000}"/>
    <hyperlink ref="C142" r:id="rId324" xr:uid="{00000000-0004-0000-0200-000043010000}"/>
    <hyperlink ref="C143" r:id="rId325" xr:uid="{00000000-0004-0000-0200-000044010000}"/>
    <hyperlink ref="C144" r:id="rId326" xr:uid="{00000000-0004-0000-0200-000045010000}"/>
    <hyperlink ref="C145" r:id="rId327" xr:uid="{00000000-0004-0000-0200-000046010000}"/>
    <hyperlink ref="C146" r:id="rId328" xr:uid="{00000000-0004-0000-0200-000047010000}"/>
    <hyperlink ref="C147" r:id="rId329" xr:uid="{00000000-0004-0000-0200-000048010000}"/>
    <hyperlink ref="C148" r:id="rId330" xr:uid="{00000000-0004-0000-0200-000049010000}"/>
    <hyperlink ref="C149" r:id="rId331" xr:uid="{00000000-0004-0000-0200-00004A010000}"/>
    <hyperlink ref="C150" r:id="rId332" xr:uid="{00000000-0004-0000-0200-00004B010000}"/>
    <hyperlink ref="C151" r:id="rId333" xr:uid="{00000000-0004-0000-0200-00004C010000}"/>
    <hyperlink ref="C152" r:id="rId334" xr:uid="{00000000-0004-0000-0200-00004D010000}"/>
    <hyperlink ref="C153" r:id="rId335" xr:uid="{00000000-0004-0000-0200-00004E010000}"/>
    <hyperlink ref="C154" r:id="rId336" xr:uid="{00000000-0004-0000-0200-00004F010000}"/>
    <hyperlink ref="C155" r:id="rId337" xr:uid="{00000000-0004-0000-0200-000050010000}"/>
    <hyperlink ref="C156" r:id="rId338" xr:uid="{00000000-0004-0000-0200-000051010000}"/>
    <hyperlink ref="C157" r:id="rId339" xr:uid="{00000000-0004-0000-0200-000052010000}"/>
    <hyperlink ref="C105" r:id="rId340" xr:uid="{00000000-0004-0000-0200-000053010000}"/>
    <hyperlink ref="C158" r:id="rId341" xr:uid="{00000000-0004-0000-0200-000054010000}"/>
    <hyperlink ref="C159" r:id="rId342" xr:uid="{00000000-0004-0000-0200-000055010000}"/>
    <hyperlink ref="C160" r:id="rId343" xr:uid="{00000000-0004-0000-0200-000056010000}"/>
    <hyperlink ref="C161" r:id="rId344" xr:uid="{00000000-0004-0000-0200-000057010000}"/>
    <hyperlink ref="C162" r:id="rId345" xr:uid="{00000000-0004-0000-0200-000058010000}"/>
    <hyperlink ref="C163" r:id="rId346" xr:uid="{00000000-0004-0000-0200-000059010000}"/>
    <hyperlink ref="C164" r:id="rId347" xr:uid="{00000000-0004-0000-0200-00005A010000}"/>
    <hyperlink ref="C166" r:id="rId348" xr:uid="{00000000-0004-0000-0200-00005B010000}"/>
    <hyperlink ref="C167" r:id="rId349" xr:uid="{00000000-0004-0000-0200-00005C010000}"/>
    <hyperlink ref="C168" r:id="rId350" xr:uid="{00000000-0004-0000-0200-00005D010000}"/>
    <hyperlink ref="C169" r:id="rId351" xr:uid="{00000000-0004-0000-0200-00005E010000}"/>
    <hyperlink ref="C171" r:id="rId352" xr:uid="{00000000-0004-0000-0200-00005F010000}"/>
    <hyperlink ref="C173" r:id="rId353" xr:uid="{00000000-0004-0000-0200-000060010000}"/>
    <hyperlink ref="C174" r:id="rId354" xr:uid="{00000000-0004-0000-0200-000061010000}"/>
    <hyperlink ref="C175" r:id="rId355" xr:uid="{00000000-0004-0000-0200-000062010000}"/>
    <hyperlink ref="C176" r:id="rId356" xr:uid="{00000000-0004-0000-0200-000063010000}"/>
    <hyperlink ref="C177" r:id="rId357" xr:uid="{00000000-0004-0000-0200-000064010000}"/>
    <hyperlink ref="C178" r:id="rId358" xr:uid="{00000000-0004-0000-0200-000065010000}"/>
    <hyperlink ref="C187" r:id="rId359" xr:uid="{00000000-0004-0000-0200-000066010000}"/>
    <hyperlink ref="C188" r:id="rId360" xr:uid="{00000000-0004-0000-0200-000067010000}"/>
    <hyperlink ref="C189" r:id="rId361" xr:uid="{00000000-0004-0000-0200-000068010000}"/>
    <hyperlink ref="C190" r:id="rId362" xr:uid="{00000000-0004-0000-0200-000069010000}"/>
    <hyperlink ref="C191" r:id="rId363" xr:uid="{00000000-0004-0000-0200-00006A010000}"/>
    <hyperlink ref="C192" r:id="rId364" xr:uid="{00000000-0004-0000-0200-00006B010000}"/>
  </hyperlinks>
  <printOptions horizontalCentered="1"/>
  <pageMargins left="0.23622047244094491" right="0.23622047244094491" top="0.74803149606299213" bottom="0.74803149606299213" header="0.31496062992125984" footer="0.31496062992125984"/>
  <pageSetup paperSize="5" scale="56" fitToWidth="0" orientation="landscape" r:id="rId365"/>
  <headerFooter scaleWithDoc="0"/>
  <drawing r:id="rId366"/>
  <tableParts count="1">
    <tablePart r:id="rId36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dimension ref="C3:C10"/>
  <sheetViews>
    <sheetView showGridLines="0" workbookViewId="0">
      <selection activeCell="C10" sqref="C10"/>
    </sheetView>
  </sheetViews>
  <sheetFormatPr baseColWidth="10" defaultRowHeight="13.2" x14ac:dyDescent="0.25"/>
  <sheetData>
    <row r="3" spans="3:3" ht="31.8" customHeight="1" x14ac:dyDescent="0.25">
      <c r="C3" s="8" t="s">
        <v>237</v>
      </c>
    </row>
    <row r="4" spans="3:3" ht="31.8" customHeight="1" x14ac:dyDescent="0.25">
      <c r="C4" s="8" t="s">
        <v>260</v>
      </c>
    </row>
    <row r="5" spans="3:3" ht="31.8" customHeight="1" x14ac:dyDescent="0.25">
      <c r="C5" s="8" t="s">
        <v>238</v>
      </c>
    </row>
    <row r="6" spans="3:3" ht="31.8" customHeight="1" x14ac:dyDescent="0.25">
      <c r="C6" s="8" t="s">
        <v>239</v>
      </c>
    </row>
    <row r="7" spans="3:3" ht="31.8" customHeight="1" x14ac:dyDescent="0.25">
      <c r="C7" s="8" t="s">
        <v>240</v>
      </c>
    </row>
    <row r="8" spans="3:3" ht="31.8" customHeight="1" x14ac:dyDescent="0.25">
      <c r="C8" s="8" t="s">
        <v>241</v>
      </c>
    </row>
    <row r="9" spans="3:3" ht="31.8" customHeight="1" x14ac:dyDescent="0.25">
      <c r="C9" s="8" t="s">
        <v>261</v>
      </c>
    </row>
    <row r="10" spans="3:3" ht="31.8" customHeight="1" x14ac:dyDescent="0.25">
      <c r="C10" s="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PSOC 22-23</vt:lpstr>
      <vt:lpstr>BBR</vt:lpstr>
      <vt:lpstr>Coordonnées OC</vt:lpstr>
      <vt:lpstr>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Dion</dc:creator>
  <cp:lastModifiedBy>Robert Dion (CISSSCA DG)</cp:lastModifiedBy>
  <dcterms:created xsi:type="dcterms:W3CDTF">2023-12-01T22:02:39Z</dcterms:created>
  <dcterms:modified xsi:type="dcterms:W3CDTF">2024-10-16T21:45:32Z</dcterms:modified>
</cp:coreProperties>
</file>