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3 - DGAPSR\30 DGA\3003 PSOC\3-Allocations\Suivi Financement\Données annuelles\"/>
    </mc:Choice>
  </mc:AlternateContent>
  <xr:revisionPtr revIDLastSave="0" documentId="13_ncr:1_{27DF22F2-2D80-410B-AAEB-BA568E0D57C3}" xr6:coauthVersionLast="47" xr6:coauthVersionMax="47" xr10:uidLastSave="{00000000-0000-0000-0000-000000000000}"/>
  <bookViews>
    <workbookView xWindow="28680" yWindow="-120" windowWidth="29040" windowHeight="15720" tabRatio="757" xr2:uid="{00000000-000D-0000-FFFF-FFFF00000000}"/>
  </bookViews>
  <sheets>
    <sheet name="2016-2017" sheetId="1" r:id="rId1"/>
    <sheet name="2017-2018" sheetId="5" r:id="rId2"/>
    <sheet name="2018-2019" sheetId="4" r:id="rId3"/>
    <sheet name="2019-2020" sheetId="7" r:id="rId4"/>
    <sheet name="2020-2021" sheetId="8" r:id="rId5"/>
    <sheet name="2021-2022" sheetId="9" r:id="rId6"/>
    <sheet name="2022-2023" sheetId="10" r:id="rId7"/>
    <sheet name="2023-2024" sheetId="11" r:id="rId8"/>
    <sheet name="2024-2025" sheetId="12" r:id="rId9"/>
    <sheet name="2025-2026" sheetId="13" r:id="rId10"/>
    <sheet name="Coordonnées organisme"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9" i="7" l="1"/>
  <c r="E176" i="4"/>
  <c r="D175" i="1"/>
  <c r="E175" i="5"/>
  <c r="J54" i="13"/>
  <c r="J147" i="13"/>
  <c r="J169" i="13"/>
  <c r="J171" i="13"/>
  <c r="J166" i="13"/>
  <c r="J36" i="13"/>
  <c r="J34" i="13"/>
  <c r="J16" i="13"/>
  <c r="J13" i="13"/>
  <c r="J18" i="13"/>
  <c r="J20" i="13"/>
  <c r="J93" i="13"/>
  <c r="J70" i="13"/>
  <c r="J122" i="13"/>
  <c r="J164" i="13"/>
  <c r="J12" i="13"/>
  <c r="J72" i="13"/>
  <c r="J73" i="13"/>
  <c r="J22" i="13"/>
  <c r="J170" i="13"/>
  <c r="J66" i="13"/>
  <c r="J89" i="13"/>
  <c r="J52" i="13"/>
  <c r="J44" i="13"/>
  <c r="J41" i="13"/>
  <c r="J4" i="13"/>
  <c r="J15" i="13"/>
  <c r="J128" i="13"/>
  <c r="J124" i="13"/>
  <c r="J23" i="13"/>
  <c r="J162" i="13"/>
  <c r="J61" i="13"/>
  <c r="J24" i="13"/>
  <c r="J134" i="13"/>
  <c r="J125" i="13"/>
  <c r="J47" i="13"/>
  <c r="J156" i="13"/>
  <c r="J39" i="13"/>
  <c r="J102" i="13"/>
  <c r="J68" i="13"/>
  <c r="J80" i="13"/>
  <c r="J43" i="13"/>
  <c r="J116" i="13"/>
  <c r="J90" i="13"/>
  <c r="J29" i="13"/>
  <c r="J165" i="13"/>
  <c r="J172" i="13"/>
  <c r="J71" i="13"/>
  <c r="J84" i="13"/>
  <c r="J35" i="13"/>
  <c r="J19" i="13"/>
  <c r="J126" i="13"/>
  <c r="J106" i="13"/>
  <c r="J30" i="13"/>
  <c r="J135" i="13"/>
  <c r="J131" i="13"/>
  <c r="J161" i="13"/>
  <c r="J88" i="13"/>
  <c r="J38" i="13"/>
  <c r="J114" i="13"/>
  <c r="J17" i="13"/>
  <c r="J140" i="13"/>
  <c r="J127" i="13"/>
  <c r="J56" i="13"/>
  <c r="J155" i="13"/>
  <c r="J121" i="13"/>
  <c r="J160" i="13"/>
  <c r="J81" i="13"/>
  <c r="J27" i="13"/>
  <c r="J7" i="13"/>
  <c r="J58" i="13"/>
  <c r="J6" i="13"/>
  <c r="J21" i="13"/>
  <c r="J25" i="13"/>
  <c r="J85" i="13"/>
  <c r="J168" i="13"/>
  <c r="J153" i="13"/>
  <c r="J157" i="13"/>
  <c r="J167" i="13"/>
  <c r="J109" i="13"/>
  <c r="J111" i="13"/>
  <c r="J101" i="13"/>
  <c r="J107" i="13"/>
  <c r="J97" i="13"/>
  <c r="J100" i="13"/>
  <c r="J113" i="13"/>
  <c r="J94" i="13"/>
  <c r="J86" i="13"/>
  <c r="J76" i="13"/>
  <c r="J178" i="13"/>
  <c r="J51" i="13"/>
  <c r="J151" i="13"/>
  <c r="J105" i="13"/>
  <c r="J152" i="13"/>
  <c r="J91" i="13"/>
  <c r="J32" i="13"/>
  <c r="J67" i="13"/>
  <c r="J49" i="13"/>
  <c r="J69" i="13"/>
  <c r="J26" i="13"/>
  <c r="J163" i="13"/>
  <c r="J75" i="13"/>
  <c r="J175" i="13"/>
  <c r="J99" i="13"/>
  <c r="J108" i="13"/>
  <c r="J95" i="13"/>
  <c r="J132" i="13"/>
  <c r="J137" i="13"/>
  <c r="J139" i="13"/>
  <c r="J133" i="13"/>
  <c r="J130" i="13"/>
  <c r="J136" i="13"/>
  <c r="J118" i="13"/>
  <c r="J53" i="13"/>
  <c r="J65" i="13"/>
  <c r="J112" i="13"/>
  <c r="J142" i="13"/>
  <c r="J79" i="13"/>
  <c r="J103" i="13"/>
  <c r="J14" i="13"/>
  <c r="J74" i="13"/>
  <c r="J159" i="13"/>
  <c r="J117" i="13"/>
  <c r="J149" i="13"/>
  <c r="J177" i="13"/>
  <c r="J78" i="13"/>
  <c r="J145" i="13"/>
  <c r="J104" i="13"/>
  <c r="J62" i="13"/>
  <c r="J143" i="13"/>
  <c r="J33" i="13"/>
  <c r="J63" i="13"/>
  <c r="J46" i="13"/>
  <c r="J173" i="13"/>
  <c r="J42" i="13"/>
  <c r="J129" i="13"/>
  <c r="J11" i="13"/>
  <c r="J123" i="13"/>
  <c r="J148" i="13"/>
  <c r="J28" i="13"/>
  <c r="J158" i="13"/>
  <c r="J60" i="13"/>
  <c r="J115" i="13"/>
  <c r="J82" i="13"/>
  <c r="J40" i="13"/>
  <c r="J10" i="13"/>
  <c r="J2" i="13"/>
  <c r="J92" i="13"/>
  <c r="J48" i="13"/>
  <c r="J110" i="13"/>
  <c r="J87" i="13"/>
  <c r="J98" i="13"/>
  <c r="J96" i="13"/>
  <c r="J64" i="13"/>
  <c r="J119" i="13"/>
  <c r="J3" i="13"/>
  <c r="J9" i="13"/>
  <c r="J55" i="13"/>
  <c r="J37" i="13"/>
  <c r="J144" i="13"/>
  <c r="J176" i="13"/>
  <c r="J150" i="13"/>
  <c r="J57" i="13"/>
  <c r="J5" i="13"/>
  <c r="J50" i="13"/>
  <c r="J31" i="13"/>
  <c r="J83" i="13"/>
  <c r="J141" i="13"/>
  <c r="J77" i="13"/>
  <c r="J120" i="13"/>
  <c r="J138" i="13"/>
  <c r="J146" i="13"/>
  <c r="J45" i="13"/>
  <c r="J174" i="13"/>
  <c r="J59" i="13"/>
  <c r="J8" i="13"/>
  <c r="J154" i="13"/>
  <c r="J179" i="13" l="1"/>
  <c r="J179" i="8" l="1"/>
  <c r="H179" i="8"/>
  <c r="G179" i="8"/>
  <c r="A179" i="8"/>
  <c r="J179" i="12"/>
  <c r="I179" i="12"/>
  <c r="H179" i="12"/>
  <c r="G179" i="12"/>
  <c r="A179" i="12"/>
  <c r="J180" i="11"/>
  <c r="I180" i="11"/>
  <c r="H180" i="11"/>
  <c r="G180" i="11"/>
  <c r="A180" i="11"/>
  <c r="J180" i="10"/>
  <c r="I180" i="10"/>
  <c r="H180" i="10"/>
  <c r="G180" i="10"/>
  <c r="A180" i="10"/>
  <c r="J179" i="9"/>
  <c r="I179" i="9"/>
  <c r="H179" i="9"/>
  <c r="G179" i="9"/>
  <c r="A179" i="9"/>
  <c r="G181" i="12" l="1"/>
</calcChain>
</file>

<file path=xl/sharedStrings.xml><?xml version="1.0" encoding="utf-8"?>
<sst xmlns="http://schemas.openxmlformats.org/spreadsheetml/2006/main" count="10037" uniqueCount="1886">
  <si>
    <t>A.P.E.D.A.H. ET PLUS BEAUCE-ETCHEMIN</t>
  </si>
  <si>
    <t>ACCUEIL-SÉRÉNITÉ</t>
  </si>
  <si>
    <t>ACTION JEUNESSE CÔTE-SUD</t>
  </si>
  <si>
    <t>ACTIONS BÉNÉVOLES COMMUNAUTAIRES DIVERSES DE ST-ADALBERT (dissolution 17-18)</t>
  </si>
  <si>
    <t>AIDE AUX JEUNES CONTREVENANTS DE BEAUCE (A.J.C. BEAUCE)</t>
  </si>
  <si>
    <t>ALLAITEMENT QUÉBEC</t>
  </si>
  <si>
    <t>ALLIANCE-JEUNESSE CHUTES-DE-LA-CHAUDIÈRE</t>
  </si>
  <si>
    <t>AMALGAME MDJ OUEST</t>
  </si>
  <si>
    <t>ASSOCIATION BÉNÉVOLE BEAUCE-SARTIGAN INC</t>
  </si>
  <si>
    <t>ASSOCIATION DE LA FIBROMYALGIE RÉGION CHAUDIÈRE-APPALACHES</t>
  </si>
  <si>
    <t>ASSOCIATION DE L'ACTION VOLONTAIRE APPALACHES</t>
  </si>
  <si>
    <t xml:space="preserve">ASSOCIATION DE LOISIRS POUR PERSONNES HANDICAPÉES DE L'ISLET-SUD </t>
  </si>
  <si>
    <t>ASSOCIATION D'ENTRAIDE COMMUNAUTAIRE LA FONTAINE</t>
  </si>
  <si>
    <t>ASSOCIATION DES PERSONNES HANDICAPÉES DE LA CHAUDIÈRE</t>
  </si>
  <si>
    <t>ASSOCIATION DES PERSONNES HANDICAPÉES DE LÉVIS INC.</t>
  </si>
  <si>
    <t>ASSOCIATION DES PERSONNES HANDICAPÉES DE LOTBINIÈRE</t>
  </si>
  <si>
    <t>ASSOCIATION HORIZON SOLEIL</t>
  </si>
  <si>
    <t>ASSOCIATION RENAISSANCE DES APPALACHES (anciennement de la région de l'Amiante)</t>
  </si>
  <si>
    <t>ASSOCIATION TCC DES DEUX RIVES - QUÉBEC - CHAUDIÈRE-APPALACHES</t>
  </si>
  <si>
    <t>ATELIER OCCUPATIONNEL RIVE-SUD INC.</t>
  </si>
  <si>
    <t>AU BERCAIL DE ST-GEORGES</t>
  </si>
  <si>
    <t>AUBE DE LA PAIX (1993) INC.</t>
  </si>
  <si>
    <t>AUX QUATRE VENTS, GROUPE D'ENTRAIDE POUR PERSONNES EN DIFFICULTÉ PSYCHOLOGIQUE OU PSYCHIATRIQUE</t>
  </si>
  <si>
    <t>CARREFOUR DES PERSONNES AÎNÉES DE LOTBINIÈRE</t>
  </si>
  <si>
    <t>CENTRE AIDE ET PRÉVENTION JEUNESSE DE LÉVIS</t>
  </si>
  <si>
    <t>CENTRE COMMUNAUTAIRE NORMANDIE INC.</t>
  </si>
  <si>
    <t>CENTRE D'ACTION BÉNÉVOLE BEAUCE-ETCHEMIN</t>
  </si>
  <si>
    <t xml:space="preserve">CENTRE D'ACTION BÉNÉVOLE BELLECHASSE-LÉVIS-LOTBINIÈRE </t>
  </si>
  <si>
    <t>CENTRE D'ACTION BÉNÉVOLE CONCERT'ACTION</t>
  </si>
  <si>
    <t>CENTRE D'AIDE ET DE LUTTE CONTRE LES AGRESSIONS À CARACTÈRE SEXUEL (CALACS) DE CHAUDIÈRE-APPALACHES</t>
  </si>
  <si>
    <t>CENTRE D'AIDE ET DE LUTTE CONTRE LES AGRESSIONS À CARACTÈRE SEXUEL (CALACS) DE RIVE-SUD</t>
  </si>
  <si>
    <t>CENTRE DE STIMULATION L'INTERCOM</t>
  </si>
  <si>
    <t>CENTRE DE VIE DE BELLECHASSE INC.</t>
  </si>
  <si>
    <t>CENTRE D'ÉCOUTE ET DE PRÉVENTION DU SUICIDE BEAUCE-ETCHEMINS</t>
  </si>
  <si>
    <t>CENTRE D'ENTRAIDE COMMUNAUTAIRE BÉNÉVOLE DE MONTMAGNY</t>
  </si>
  <si>
    <t>CENTRE D'ENTRAIDE DE LA RÉGION DE DISRAËLI</t>
  </si>
  <si>
    <t>CENTRE D'ENTRAIDE FAMILIALE DE LA MRC DE MONTMAGNY</t>
  </si>
  <si>
    <t>CENTRE D'ÉQUITHÉRAPIE LA REMONTÉE</t>
  </si>
  <si>
    <t>CENTRE DOMRÉMY DES APPALACHES INC.</t>
  </si>
  <si>
    <t>CENTRE EX-EQUO (fusion SAHARAS + VI-SA-VI)</t>
  </si>
  <si>
    <t>CENTRE FEMMES LA ROSE DES VENTS INC.</t>
  </si>
  <si>
    <t>CENTRE FEMMES L'ANCRAGE</t>
  </si>
  <si>
    <t>CENTRE LA BARRE DU JOUR</t>
  </si>
  <si>
    <t>CENTRE-FEMMES "LA JARDILEC" INC.</t>
  </si>
  <si>
    <t>CENTRE-FEMMES DE BEAUCE INC.</t>
  </si>
  <si>
    <t>CENTRE-FEMMES DE BELLECHASSE</t>
  </si>
  <si>
    <t>CENTRE-FEMMES DE LOTBINIÈRE</t>
  </si>
  <si>
    <t>CLUB PARENTAIDE BEAUCE-CENTRE</t>
  </si>
  <si>
    <t>COMPTOIR LE GRENIER</t>
  </si>
  <si>
    <t>CORPORATION DE DÉVELOPPEMENT DE LA COMMUNAUTÉ D'EXPRESSION ANGLAISE DE MÉGANTIC (MCDC)</t>
  </si>
  <si>
    <t>COUP DE POUCE NOURRICE</t>
  </si>
  <si>
    <t>DIABÈTE BEAUCE-ETCHEMINS INC.</t>
  </si>
  <si>
    <t>ENTRAIDE AU MASCULIN CÔTE-SUD</t>
  </si>
  <si>
    <t>ENTRAIDE SOLIDARITÉ BELLECHASSE (mad)</t>
  </si>
  <si>
    <t>ESPACE CHAUDIÈRE-APPALACHES</t>
  </si>
  <si>
    <t>FRIGOS PLEINS</t>
  </si>
  <si>
    <t>G.R.I.S. CHAUDIÈRE-APPALACHES INC.</t>
  </si>
  <si>
    <t>GRANDS FRÈRES GRANDES SŒURS DES APPALACHES</t>
  </si>
  <si>
    <t>GROUPE BÉNÉVOLE "LES COEURS OUVERTS" DE STE-LUCIE DE BEAUREGARD (dissolution 17-18)</t>
  </si>
  <si>
    <t>GROUPE D'ACCOMPAGNEMENT JONATHAN INC.</t>
  </si>
  <si>
    <t>GROUPE D'ENTRAIDE CANCER ET VIE</t>
  </si>
  <si>
    <t>GROUPE ESPÉRANCE ET CANCER</t>
  </si>
  <si>
    <t>HAVRE L'ÉCLAIRCIE INC.</t>
  </si>
  <si>
    <t>HOMMES À HOMMES</t>
  </si>
  <si>
    <t>INTERVALLE</t>
  </si>
  <si>
    <t>LA CHAUDRONNÉE DES CUISINES COLLECTIVES</t>
  </si>
  <si>
    <t>LA CHAUDRONNÉE DU BEL ÂGE</t>
  </si>
  <si>
    <t>LA CORPORATION DE SOLIDARITÉ EN SÉCURITÉ ALIMENTAIRE DE LOTBINIÈRE</t>
  </si>
  <si>
    <t>LA CROISÉE - REGROUPEMENT DE PARENTS, AMIS(ES) DE LA PERSONNE ATTEINTE DE MALADIE MENTALE - MRC DES APPALACHES</t>
  </si>
  <si>
    <t>LA CROISÉE DES CHEMINS</t>
  </si>
  <si>
    <t>LA FRONTIÈRE</t>
  </si>
  <si>
    <t>LA GÎTÉE INC.</t>
  </si>
  <si>
    <t>LA JONCTION POUR ELLE INC.</t>
  </si>
  <si>
    <t>LA MAISON DE LA FAMILLE DE LOTBINIÈRE</t>
  </si>
  <si>
    <t>LA MAISON DES AINÉS DE LÉVIS INC.</t>
  </si>
  <si>
    <t>LA MAISON DES JEUNES DE CHARNY INC.</t>
  </si>
  <si>
    <t>LA MAISON DES JEUNES DE LA M.R.C. ROBERT-CLICHE</t>
  </si>
  <si>
    <t>LA MAISON DES JEUNES DE ST-ÉTIENNE-DE-LAUZON INC.</t>
  </si>
  <si>
    <t>LA MAISON DES JEUNES DE ST-JEAN CHRYSOSTOME INC.</t>
  </si>
  <si>
    <t>LA MAISON DES JEUNES DE THETFORD MINES</t>
  </si>
  <si>
    <t>LA MAISON DES JEUNES L'AZYMUT EST-OUEST</t>
  </si>
  <si>
    <t>LA MAISON DES JEUNES L'INCONTOURNABLE DE MONTMAGNY</t>
  </si>
  <si>
    <t>LA MAISON DU TOURNANT INC.</t>
  </si>
  <si>
    <t>LA PASSERELLE GROUPE D'AIDE ET D'ENTRAIDE POUR PERSONNES VIVANT UN PROBLÈME DE SANTÉ MENTALE</t>
  </si>
  <si>
    <t>LA POPOTE ROULANTE DES AULNAIES</t>
  </si>
  <si>
    <t>LA RENCONTRE - GROUPE D'ENTRAIDE POUR PERSONNES ATTEINTES DE MALADIE MENTALE</t>
  </si>
  <si>
    <t>LA RUCHE DE ST-ROMUALD INC.</t>
  </si>
  <si>
    <t>LA SOCIÉTÉ ALZHEIMER CHAUDIÈRE-APPALACHES</t>
  </si>
  <si>
    <t xml:space="preserve">LA SOCIÉTÉ GRAND VILLAGE INC. </t>
  </si>
  <si>
    <t>LA TOURNÉE DES MARMITONS DE MONTMAGNY</t>
  </si>
  <si>
    <t>L'ADOBERGE CHAUDIÈRE-APPALACHES</t>
  </si>
  <si>
    <t>L'A-DROIT DE CHAUDIÈRE-APPALACHES</t>
  </si>
  <si>
    <t>L'ANCRE, REGROUPEMENT DES PARENTS ET AMIS DES PERSONNES ATTEINTES DE MALADIE MENTALE</t>
  </si>
  <si>
    <t>L'ARC-EN-CIEL, REGROUPEMENT DE PARENTS ET DE PERSONNES HANDICAPÉES</t>
  </si>
  <si>
    <t>L'ARCHE LE PRINTEMPS INC.</t>
  </si>
  <si>
    <t>L'ASSIETTÉE BEAUCERONNE</t>
  </si>
  <si>
    <t>L'ASSOCIATION DES PERSONNES HANDICAPÉES DE BELLECHASSE (L'A.P.H.B.)</t>
  </si>
  <si>
    <t>LAURA LÉMERVEIL</t>
  </si>
  <si>
    <t xml:space="preserve">LE CENTRE DE PARRAINAGE DE LA JEUNESSE DE BEAUCE </t>
  </si>
  <si>
    <t>LE CERCLE DE L'AMITIÉ DE CAP ST-IGNACE</t>
  </si>
  <si>
    <t>LE COMPTOIR D'AIDE LE FOUILLIS INC.</t>
  </si>
  <si>
    <t>LE CONTREVENT, POUR L'ENTOURAGE D'UNE PERSONNE AYANT UN TROUBLE MAJEUR DE SANTÉ MENTALE</t>
  </si>
  <si>
    <t>LE HAVRE DES FEMMES</t>
  </si>
  <si>
    <t>LE HAVRE, GROUPE D'AIDE ET D'ENTRAIDE POUR LA PERSONNE VIVANT AVEC UN PROBLÈME DE SANTÉ MENTALE</t>
  </si>
  <si>
    <t>LE MURMURE - GROUPE D'ENTRAIDE DE PERSONNES ATTEINTES DE TROUBLES MENTAUX SÉVÈRES ET PERSISTANTS</t>
  </si>
  <si>
    <t>LE RAPPEL - GROUPE D'ENTRAIDE DE PERSONNES ATTEINTES D'UNE MALADIE MENTALE</t>
  </si>
  <si>
    <t>LE RE-LAIT MONTMAGNY-L'ISLET</t>
  </si>
  <si>
    <t>LE SERVICE D'ENTRAIDE DE CHARNY INC.</t>
  </si>
  <si>
    <t>LE SILLON REGROUPEMENT DES PARENTS ET AMIS DE LA PERSONNE ATTEINTE D'UNE MALADIE MENTALE</t>
  </si>
  <si>
    <t>LE TRAIT D'UNION, GROUPE D'ENTRAIDE POUR PERSONNES AYANT DES TROUBLES DE SANTÉ MENTALE</t>
  </si>
  <si>
    <t>L'ENTRAIDE PASCAL-TACHÉ INC.</t>
  </si>
  <si>
    <t>LES AMIES DE L'ENTRAIDE DE ST-JUSTE INC. (dissolution 18-19)</t>
  </si>
  <si>
    <t>LES AMIES DE PANET</t>
  </si>
  <si>
    <t>LES NOUVEAUX SENTIERS DE LA MRC DE L'ISLET</t>
  </si>
  <si>
    <t>L'ESSENTIEL DES ETCHEMINS</t>
  </si>
  <si>
    <t>L'ÉVEIL, GROUPE D'ENTRAIDE POUR PERSONNES ATTEINTES DE MALADIE MENTALE</t>
  </si>
  <si>
    <t>LIEN-PARTAGE INC</t>
  </si>
  <si>
    <t>L'INTERFACE, ORGANISME DE JUSTICE ALTERNATIVE</t>
  </si>
  <si>
    <t>L'OASIS DE LOTBINIÈRE INC.</t>
  </si>
  <si>
    <t>MAISON DE JEUNES L'OLIVIER DES ETCHEMINS</t>
  </si>
  <si>
    <t>MAISON DE LA FAMILLE BEAUCE-ETCHEMINS</t>
  </si>
  <si>
    <t>MAISON DE LA FAMILLE CHUTE-CHAUDIÈRE</t>
  </si>
  <si>
    <t>MAISON DE LA FAMILLE DE BELLECHASSE</t>
  </si>
  <si>
    <t>MAISON DE LA FAMILLE DE LA MRC DE L'ISLET INC</t>
  </si>
  <si>
    <t>MAISON DE LA FAMILLE NOUVELLE-BEAUCE</t>
  </si>
  <si>
    <t>MAISON DE LA FAMILLE R.E.V. RIVE-SUD</t>
  </si>
  <si>
    <t>MAISON DE LA FAMILLE RIVE-SUD</t>
  </si>
  <si>
    <t>MAISON DES JEUNES "ST-HENRI"</t>
  </si>
  <si>
    <t>MAISON DES JEUNES «L'UTOPIE»</t>
  </si>
  <si>
    <t>MAISON DES JEUNES DE BEAUCE-SARTIGAN</t>
  </si>
  <si>
    <t>MAISON DES JEUNES DE ST-MICHEL DE BELLECHASSE</t>
  </si>
  <si>
    <t>MAISON DES JEUNES D'EAST BROUGHTON</t>
  </si>
  <si>
    <t>MAISON DES JEUNES DÉFI-ADOS</t>
  </si>
  <si>
    <t>MAISON DES JEUNES DES FRONTIÈRES DU SUD</t>
  </si>
  <si>
    <t>MAISON DES JEUNES DU LAC AYLMER</t>
  </si>
  <si>
    <t>MAISON DES JEUNES PATRIOTES DE L'ISLET NORD</t>
  </si>
  <si>
    <t>MAISON DES JEUNES, ST-RAPHAËL</t>
  </si>
  <si>
    <t>MAISON L'ÉCLAIRCIE</t>
  </si>
  <si>
    <t>MAISON L'ODYSSÉE JEU ALCOOL DROGUES</t>
  </si>
  <si>
    <t>MANOIR AYLMER - TOXICO-GÎTES 2003 INC.</t>
  </si>
  <si>
    <t>MESURES ALTERNATIVES JEUNESSE FRONTENAC INC.</t>
  </si>
  <si>
    <t>MOISSON BEAUCE INC.</t>
  </si>
  <si>
    <t>NOUVEL ESSOR</t>
  </si>
  <si>
    <t>OUVRE TON CŒUR À L'ESPOIR</t>
  </si>
  <si>
    <t>PARENTAIME MAISON DE LA FAMILLE DES ETCHEMINS</t>
  </si>
  <si>
    <t>PARTAGE AU MASCULIN BEAUCE</t>
  </si>
  <si>
    <t>PERSONNES HANDICAPÉES EN ACTION DE LA RIVE-SUD</t>
  </si>
  <si>
    <t>POPOTE ROULANTE L'ISLET INC.</t>
  </si>
  <si>
    <t>PRÉSENCE LOTBINIÈRE</t>
  </si>
  <si>
    <t>PROJET M.D.J. SAINT-ISIDORE INC.</t>
  </si>
  <si>
    <t>RAPHRCA</t>
  </si>
  <si>
    <t>REGROUPEMENT DES JEUNES DE LOTBINIÈRE</t>
  </si>
  <si>
    <t>REGROUPEMENT DES PERSONNES AIDANTES DE LOTBINIÈRE</t>
  </si>
  <si>
    <t>REGROUPEMENT DES PERSONNES HANDICAPÉES PHYSIQUES DE LA RÉGION DE THETFORD (RPHPRT)</t>
  </si>
  <si>
    <t>REGROUPEMENT DES PROCHES AIDANTS DE BELLECHASSE</t>
  </si>
  <si>
    <t>RÉHABILITATION DE BEAUCE INC.</t>
  </si>
  <si>
    <t>RÉSEAUX D'ENTRAIDE DES APPALACHES</t>
  </si>
  <si>
    <t>RESSOURCE ALTERNATIVE DES JEUNES DE BELLECHASSE</t>
  </si>
  <si>
    <t>RESSOURCE LE BERCEAU INC.</t>
  </si>
  <si>
    <t>RESSOURCES-NAISSANCES</t>
  </si>
  <si>
    <t>S.O.S. ONDE AMITIÉ</t>
  </si>
  <si>
    <t>SANTÉ MENTALE QUÉBEC - CHAUDIÈRE-APPALACHES</t>
  </si>
  <si>
    <t>SERVICE D'ENTRAIDE BERNIÈRE-ST-NICOLAS INC.</t>
  </si>
  <si>
    <t>SERVICE D'ENTRAIDE DE BREAKEYVILLE</t>
  </si>
  <si>
    <t>SERVICE D'ENTRAIDE DE PINTENDRE</t>
  </si>
  <si>
    <t>SERVICE D'ENTRAIDE DE ST-JEAN-CHRYSOSTOME</t>
  </si>
  <si>
    <t>SERVICE D'ENTRAIDE DE ST-LAMBERT-DE-LAUZON</t>
  </si>
  <si>
    <t>SERVICE D'ENTRAIDE DE ST-RÉDEMPTEUR INC.</t>
  </si>
  <si>
    <t>SERVICE D'ENTRAIDE DE ST-ROMUALD INC.</t>
  </si>
  <si>
    <t>SERVICE D'ENTRAIDE ST-ÉTIENNE</t>
  </si>
  <si>
    <t>SERVICE RÉGIONAL D'INTERPÉTARIAT DE L'EST DU QUÉBEC INC.</t>
  </si>
  <si>
    <t>SOCIÉTÉ DE RÉADAPTATION ET D'INTÉGRATION COMMUNAUTAIRE (S.R.I.C.)</t>
  </si>
  <si>
    <t>SOUPE AUX BOUTONS</t>
  </si>
  <si>
    <t>STAN-JEUNES</t>
  </si>
  <si>
    <t>TABLE RÉGIONALE DES ORGANISMES COMMUNAUTAIRES CHAUDIÈRE-APPALACHES</t>
  </si>
  <si>
    <t>TROCASM</t>
  </si>
  <si>
    <t>VIE-AMITIÉ-PARTAGE (dissolution 17-18)</t>
  </si>
  <si>
    <t>MAISON DES JEUNES DE ST-RAPHAËL</t>
  </si>
  <si>
    <t>MAISON DES JEUNES « ST-HENRI »</t>
  </si>
  <si>
    <t>LE PATRO DE LÉVIS INC.</t>
  </si>
  <si>
    <t>L'ASSOCIATION TCC DES DEUX RIVES - QUÉBEC - CHAUDIÈRE-APPALACHES</t>
  </si>
  <si>
    <t>LA MAISON DES JEUNES ISOTOPE DE ST-MALACHIE</t>
  </si>
  <si>
    <t>LA MAISON DES JEUNES DE MONTMAGNY</t>
  </si>
  <si>
    <t>ENTRAIDE SOLIDARITÉ BELLECHASSE (MAD)</t>
  </si>
  <si>
    <t>CENTRE EX-EQUO (Fusion SAHARAS + VI-SA-VI)</t>
  </si>
  <si>
    <t>CENTRE D'ACTION BÉNÉVOLE CONCERT'ACTION (MAD ou CAB)</t>
  </si>
  <si>
    <t>MAISON DE LA FAMILLE DE LA MRC DE L'ISLET INC.</t>
  </si>
  <si>
    <t>MAISON DE LA FAMILLE DE LOTBINIÈRE</t>
  </si>
  <si>
    <t>MAISON DES JEUNES DE L'ISLET-NORD</t>
  </si>
  <si>
    <t>RÉHAB</t>
  </si>
  <si>
    <t>SE PARLER…D'HOMMES À HOMMES INC.</t>
  </si>
  <si>
    <t>LES AMIES DE L'ENTRAIDE DE ST-JUSTE INC.</t>
  </si>
  <si>
    <t>LE FILON</t>
  </si>
  <si>
    <t>LE CARREFOUR EMPLOYABILITÉ - TRAVAIL DE RUE</t>
  </si>
  <si>
    <t>CENTRE D'ACTION BÉNÉVOLE CECB</t>
  </si>
  <si>
    <t>CENTRE D'ACTION BÉNÉVOLE BELLECHASSE-LÉVIS-LOTBINIÈRE</t>
  </si>
  <si>
    <t>ASSOCIATION RENAISSANCE DES APPALACHES</t>
  </si>
  <si>
    <t>ASSOCIATION POUR L'INTÉGRATION SOCIALE (BEAUCE-SARTIGAN)</t>
  </si>
  <si>
    <t>MAISON DE LA FAMILLE CHUTE-CHAUDIÈRE (non reconnu au PSOC)</t>
  </si>
  <si>
    <t>LE FILON
(Anciennement : La chaudronnée des cuisines collectives)</t>
  </si>
  <si>
    <t>MAISON DES JEUNES DE L'ISLET-NORD
(Anciennement : Maison des jeunes patriotes de l'Islet-Nord)</t>
  </si>
  <si>
    <t>RÉHAB 
(Anciennement : Réhanilitation de Beauce inc.)</t>
  </si>
  <si>
    <t>MAISON DE LA FAMILLE DE LA MRC DE L'ISLET INC.
(exception : PAPA payé en ES)</t>
  </si>
  <si>
    <t>L'ÉVEIL, GROUPE D'ENTRAIDE POUR PERS. ATTEINTES DE MALADIE MENTALE</t>
  </si>
  <si>
    <t>LE RAPPEL - GROUPE D'ENTRAIDE DE PERS. ATTEINTES D'UNE MALADIE MENTALE</t>
  </si>
  <si>
    <t>MAISON DE LA FAMILLE DE BELLECHASSE (non reconnu au PSOC)</t>
  </si>
  <si>
    <t>MAISON DE LA FAMILLE BEAUCE-ETCHEMINS (non reconnu au PSOC)</t>
  </si>
  <si>
    <t>ASSOCIATION POUR L'INTÉGRATION SOCIALE (BCE-SARTIGAN)</t>
  </si>
  <si>
    <t>MAISON DE LA FAMILLE DE LOTBINIÈRE (non reconnu au PSOC)</t>
  </si>
  <si>
    <t>LE CARREFOUR EMPLOYABILITÉ - TRAVAIL DE RUE (Anciennement Ressources alternative des jeunes de Bellechasse)</t>
  </si>
  <si>
    <t>SE PARLER…D'HOMMES À HOMMES INC.
(Anciennement : D'hommes à hommes inc.)</t>
  </si>
  <si>
    <t>SERVICE D'ENTRAIDE DE BREAKEYVILLE (MAD et Fiducie proches-aidants)</t>
  </si>
  <si>
    <t>RAPHRCA (n'est plus reconnu)</t>
  </si>
  <si>
    <t>RESSOURCES-NAISSANCES (incluant 02-13-02-05-H7)</t>
  </si>
  <si>
    <t>CENTRE D'ACTION BÉNÉVOLE BEAUCE-ETCHEMIN (MAD et CAB)</t>
  </si>
  <si>
    <t>NOUVEL ESSOR (MAD et déficiences multiples)</t>
  </si>
  <si>
    <t>CENTRE D'ACTION BÉNÉVOLE BELLECHASSE-LÉVIS-LOTBINIÈRE  (MAD, CAB et SERI)</t>
  </si>
  <si>
    <t>Convergence action bénévole
(anciennement : CAB Bellechasse-Lévis-Lotbinière)</t>
  </si>
  <si>
    <t>Nouvel essor</t>
  </si>
  <si>
    <t>Service d'entraide de St-Jean-Chrysostome</t>
  </si>
  <si>
    <t>Service d'entraide de St-Romuald inc.</t>
  </si>
  <si>
    <t>Le Service d'entraide de Charny inc.</t>
  </si>
  <si>
    <t>Centre d'action bénévole CECB Montmagny-L'Islet</t>
  </si>
  <si>
    <t>Centre d'action bénévole Beauce-Etchemin</t>
  </si>
  <si>
    <t>Association des personnes handicapées de la Chaudière</t>
  </si>
  <si>
    <t>Association de loisirs pour personnes handicapées de L'Islet-Sud</t>
  </si>
  <si>
    <t>Association des personnes handicapées de Lotbinière</t>
  </si>
  <si>
    <t>Association Horizon Soleil</t>
  </si>
  <si>
    <t>Le Havre des femmes</t>
  </si>
  <si>
    <t>La Croisée des Chemins</t>
  </si>
  <si>
    <t>La Maison des jeunes de Charny inc.</t>
  </si>
  <si>
    <t>Service d'entraide Bernières-St-Nicolas inc.</t>
  </si>
  <si>
    <t>Centre-Femmes de Beauce inc.</t>
  </si>
  <si>
    <t>Association de l'action volontaire Appalaches</t>
  </si>
  <si>
    <t>La Gîtée inc.</t>
  </si>
  <si>
    <t>La Jonction pour elle inc.</t>
  </si>
  <si>
    <t>Association renaissance des Appalaches</t>
  </si>
  <si>
    <t>Service d'entraide de St-Rédempteur inc.</t>
  </si>
  <si>
    <t>Havre L'Éclaircie inc.</t>
  </si>
  <si>
    <t>Le Centre de parrainage de la jeunesse de Beauce</t>
  </si>
  <si>
    <t>Regroupement des personnes handicapées physiques de la région de Thetford</t>
  </si>
  <si>
    <t>Le Comptoir d'aide Le Fouillis inc.</t>
  </si>
  <si>
    <t>Centre Femmes La Rose des Vents inc.</t>
  </si>
  <si>
    <t>Centre-Femmes « La Jardilec » inc.</t>
  </si>
  <si>
    <t>Aide aux jeunes contrevenants de Beauce (A.J.C. Beauce)</t>
  </si>
  <si>
    <t>L'Association des personnes handicapées de Bellechasse (L' A.P.H.B.)</t>
  </si>
  <si>
    <t>La Maison des jeunes de Thetford Mines</t>
  </si>
  <si>
    <t>S.O.S. Onde Amitié</t>
  </si>
  <si>
    <t>La maison des jeunes de Montmagny inc.</t>
  </si>
  <si>
    <t>Action Jeunesse Côte-Sud</t>
  </si>
  <si>
    <t>Atelier occupationnel Rive-Sud inc.</t>
  </si>
  <si>
    <t>Mesures alternatives jeunesse Frontenac inc.</t>
  </si>
  <si>
    <t>Ressources-Naissances</t>
  </si>
  <si>
    <t>Grands Frères Grandes Soeurs des Appalaches</t>
  </si>
  <si>
    <t>Au Bercail de St-Georges</t>
  </si>
  <si>
    <t>La Ruche de St-Romuald inc.</t>
  </si>
  <si>
    <t>La Maison des jeunes de St-Étienne-de-Lauzon inc.</t>
  </si>
  <si>
    <t>Centre Domrémy des Appalaches inc.</t>
  </si>
  <si>
    <t>ROPHRCA</t>
  </si>
  <si>
    <t>Centre d'écoute et de prévention du suicide Beauce-Etchemins</t>
  </si>
  <si>
    <t>Les amies de Panet</t>
  </si>
  <si>
    <t>La Chaudronnée du Bel Âge</t>
  </si>
  <si>
    <t>La Tournée des marmitons de Montmagny</t>
  </si>
  <si>
    <t>Popote roulante L'Islet inc.</t>
  </si>
  <si>
    <t>Centre-Femmes de Lotbinière</t>
  </si>
  <si>
    <t xml:space="preserve">Maison de la famille Rive-Sud </t>
  </si>
  <si>
    <t>Le Cercle de l'amitié de Cap St-Ignace</t>
  </si>
  <si>
    <t>Carrefour des personnes aînées de Lotbinière</t>
  </si>
  <si>
    <t>Service d'entraide de Breakeyville</t>
  </si>
  <si>
    <t>Service d'entraide St-Étienne</t>
  </si>
  <si>
    <t>La Frontière</t>
  </si>
  <si>
    <t>L'Ancre, regroupement des parents et amis des personnes atteintes de maladie mentale</t>
  </si>
  <si>
    <t>Se parler…D'Hommes à Hommes inc.</t>
  </si>
  <si>
    <t>Centre d'action bénévole Concert'Action</t>
  </si>
  <si>
    <t>La Maison des jeunes de St-Jean-Chrysostome inc.</t>
  </si>
  <si>
    <t>Lien-Partage inc.</t>
  </si>
  <si>
    <t>Centre aide et prévention jeunesse de Lévis</t>
  </si>
  <si>
    <t>La Maison des jeunes L'Azymut Est * Ouest</t>
  </si>
  <si>
    <t>Maison des jeunes des Frontières du Sud</t>
  </si>
  <si>
    <t>Ressource Le Berceau inc.</t>
  </si>
  <si>
    <t>Le Carrefour Employabilité - Travail de rue</t>
  </si>
  <si>
    <t>Centre de Vie de Bellechasse inc.</t>
  </si>
  <si>
    <t>Maison de la famille de Lotbinière</t>
  </si>
  <si>
    <t>Association des personnes handicapées de Lévis inc.</t>
  </si>
  <si>
    <t>Entraide au masculin Côte-Sud</t>
  </si>
  <si>
    <t>Maison des jeunes St-Raphaël</t>
  </si>
  <si>
    <t>Maison des jeunes de St-Michel de Bellechasse</t>
  </si>
  <si>
    <t>Entraide Solidarité Bellechasse</t>
  </si>
  <si>
    <t>Regroupement des jeunes de Lotbinière</t>
  </si>
  <si>
    <t>Maison des jeunes de Beauce-Sartigan</t>
  </si>
  <si>
    <t>Diabète Beauce-Etchemin inc.</t>
  </si>
  <si>
    <t>Réseau d'Entraide des Appalaches</t>
  </si>
  <si>
    <t>L'Adoberge Chaudière-Appalaches</t>
  </si>
  <si>
    <t>Centre d'aide et de lutte contre les agressions à caractère sexuel Chaudière-Appalaches inc.</t>
  </si>
  <si>
    <t>Alliance-jeunesse Chutes-de-la-Chaudière</t>
  </si>
  <si>
    <t>Espace Chaudière-Appalaches</t>
  </si>
  <si>
    <t>Allaitement Québec</t>
  </si>
  <si>
    <t>Association pour l'intégration sociale (Région Beauce-Sartigan)</t>
  </si>
  <si>
    <t>Aube de la Paix (1993) inc.</t>
  </si>
  <si>
    <t>L'Arc-en-Ciel, regroupement de parents et de personnes handicapées</t>
  </si>
  <si>
    <t>Service d'entraide de Saint-Lambert-de-Lauzon</t>
  </si>
  <si>
    <t>Présence Lotbinière</t>
  </si>
  <si>
    <t>Regroupement des personnes aidantes de Lotbinière</t>
  </si>
  <si>
    <t>Service d'entraide de Pintendre</t>
  </si>
  <si>
    <t xml:space="preserve">Maison de la famille Beauce-Etchemins </t>
  </si>
  <si>
    <t xml:space="preserve">Maison de la famille de Bellechasse </t>
  </si>
  <si>
    <t>L'Entraide Pascal-Taché inc.</t>
  </si>
  <si>
    <t>L'Interface, organisme de justice alternative</t>
  </si>
  <si>
    <t>Le Rappel groupe d'entraide de personnes atteintes d'une maladie mentale</t>
  </si>
  <si>
    <t>Le Trait d'Union, groupe d'entraide pour personnes ayant des troubles de santé mentale</t>
  </si>
  <si>
    <t>Maison de la famille Nouvelle-Beauce</t>
  </si>
  <si>
    <t>Le Havre, groupe d'aide et d'entraide pour la personne vivant avec un problème de santé mentale</t>
  </si>
  <si>
    <t>L'Arche le Printemps inc.</t>
  </si>
  <si>
    <t>La Popote roulante des Aulnaies</t>
  </si>
  <si>
    <t>Table régionale des organismes communautaires Chaudière-Appalaches</t>
  </si>
  <si>
    <t xml:space="preserve">Club Parentaide Beauce-Centre </t>
  </si>
  <si>
    <t>Partage au masculin Beauce</t>
  </si>
  <si>
    <t>L'Éveil, groupe d'entraide pour personnes atteintes de maladie mentale</t>
  </si>
  <si>
    <t>L'Assiettée Beauceronne</t>
  </si>
  <si>
    <t>Personnes handicapées en action de la Rive-Sud</t>
  </si>
  <si>
    <t>Le Contrevent, pour l'entourage d'une personne ayant un trouble majeur de santé mentale</t>
  </si>
  <si>
    <t>Centre communautaire Normandie inc.</t>
  </si>
  <si>
    <t>Intervalle</t>
  </si>
  <si>
    <t>Centre la Barre du Jour</t>
  </si>
  <si>
    <t>La Croisée - regroupement de parents, amis(es) de la personne atteinte de maladie mentale - MRC des Appalaches</t>
  </si>
  <si>
    <t>Aux Quatre Vents, groupe d'entraide pour personnes en difficulté psychologique ou psychiatrique</t>
  </si>
  <si>
    <t>Santé Mentale Québec - Chaudière-Appalaches</t>
  </si>
  <si>
    <t>La Passerelle, groupe d'aide et d'entraide pour personnes vivant avec un problème de santé mentale</t>
  </si>
  <si>
    <t>Société de réadaptation et d'intégration communautaire (S.R.I.C.)</t>
  </si>
  <si>
    <t>Le Sillon regroupement des parents et amis de la personne atteinte d'une maladie mentale</t>
  </si>
  <si>
    <t>La Rencontre, groupe d'entraide pour personnes atteintes de maladie mentale</t>
  </si>
  <si>
    <t>L'Oasis de Lotbinière inc.</t>
  </si>
  <si>
    <t>Le Murmure, groupe d'entraide de personnes ayant ou ayant eu un problème de santé mentale</t>
  </si>
  <si>
    <t>Maison des jeunes du Lac Aylmer</t>
  </si>
  <si>
    <t>Projet M.D.J. Saint-Isidore inc.</t>
  </si>
  <si>
    <t>Stan-Jeunes</t>
  </si>
  <si>
    <t>La Maison des jeunes Isotope de St-Malachie</t>
  </si>
  <si>
    <t>Maison des jeunes Défi-Ados</t>
  </si>
  <si>
    <t>Maison de jeunes L'Olivier des Etchemins</t>
  </si>
  <si>
    <t>Maison des jeunes « L'Utopie »</t>
  </si>
  <si>
    <t>Comptoir Le Grenier</t>
  </si>
  <si>
    <t>Groupe espérance et cancer</t>
  </si>
  <si>
    <t>Maison de la famille de la MRC de L'Islet inc.</t>
  </si>
  <si>
    <t>Maison l'Éclaircie</t>
  </si>
  <si>
    <t>La Maison des aînés de Lévis inc.</t>
  </si>
  <si>
    <t>La Société Grand Village inc.</t>
  </si>
  <si>
    <t>Les nouveaux sentiers de la MRC de L'Islet</t>
  </si>
  <si>
    <t>Association d'entraide communautaire La Fontaine</t>
  </si>
  <si>
    <t>La Maison du Tournant inc.</t>
  </si>
  <si>
    <t>Réhab</t>
  </si>
  <si>
    <t>Maison des jeunes "St-Henri"</t>
  </si>
  <si>
    <t xml:space="preserve">Parentaime - Maison de la famille des Etchemins </t>
  </si>
  <si>
    <t>Table régionale des organismes commun. actifs en santé mentale (Région - 12)</t>
  </si>
  <si>
    <t>La Société Alzheimer Chaudière-Appalaches</t>
  </si>
  <si>
    <t>Moisson Beauce inc.</t>
  </si>
  <si>
    <t>L'Essentiel des Etchemins</t>
  </si>
  <si>
    <t>GRIS Chaudière-Appalaches</t>
  </si>
  <si>
    <t>L'Association des TCC des Deux Rives (Québec - Chaudière-Appalaches)</t>
  </si>
  <si>
    <t>Maison l'Odyssée Jeu Alcool Drogues</t>
  </si>
  <si>
    <t>Centre d'entraide familiale de la MRC de Montmagny</t>
  </si>
  <si>
    <t>Groupe d'accompagnement Jonathan inc.</t>
  </si>
  <si>
    <t>Centre Femmes L'Ancrage</t>
  </si>
  <si>
    <t>Service régional d'interprétariat de L'Est du Québec inc.</t>
  </si>
  <si>
    <t>La maison des jeunes de la M.R.C. Robert-Cliche</t>
  </si>
  <si>
    <t>Centre-Femmes de Bellechasse</t>
  </si>
  <si>
    <t>Maison des Jeunes d'East Broughton</t>
  </si>
  <si>
    <t>Association de la fibromyalgie région Chaudière-Appalaches</t>
  </si>
  <si>
    <t>Maison des jeunes de L'Islet-Nord</t>
  </si>
  <si>
    <t xml:space="preserve">Ouvre ton cœur à l'espoir </t>
  </si>
  <si>
    <t>CALACS de la Rive-Sud</t>
  </si>
  <si>
    <t>Regroupement des proches aidants de Bellechasse</t>
  </si>
  <si>
    <t>Frigos Pleins</t>
  </si>
  <si>
    <t>Maison de la famille R.E.V. Rive-Sud</t>
  </si>
  <si>
    <t>L'A-Droit de Chaudière-Appalaches</t>
  </si>
  <si>
    <t>Centre d'entraide de la région de Disraeli</t>
  </si>
  <si>
    <t>Association bénévole Beauce-Sartigan inc.</t>
  </si>
  <si>
    <t>Accueil-sérénité</t>
  </si>
  <si>
    <t>Le Filon</t>
  </si>
  <si>
    <t>Centre Ex-Equo</t>
  </si>
  <si>
    <t>Maison de la famille Chutes-Chaudière</t>
  </si>
  <si>
    <t>Laura Lémerveil</t>
  </si>
  <si>
    <t>Le Re-lait Montmagny-L'Islet</t>
  </si>
  <si>
    <t xml:space="preserve">Le Patro de Lévis inc. </t>
  </si>
  <si>
    <t>Centre d'Équithérapie La Remontée</t>
  </si>
  <si>
    <t>Groupe d'Entraide Cancer et Vie</t>
  </si>
  <si>
    <t xml:space="preserve">Amalgame MDJ Ouest </t>
  </si>
  <si>
    <t>La Corporation de solidarité en sécurité alimentaire de Lotbinière</t>
  </si>
  <si>
    <t>A.P.E.D.A.H. et Plus Beauce-Etchemins</t>
  </si>
  <si>
    <t>Coup de pouce nourrice</t>
  </si>
  <si>
    <t>Centre de stimulation l'Intercom</t>
  </si>
  <si>
    <t>Manoir Aylmer - Toxico-Gîtes 2003 inc.</t>
  </si>
  <si>
    <t>Soupe au bouton</t>
  </si>
  <si>
    <t>Corporation de développement de la communauté d'expression anglaise de Mégantic (MCDC)</t>
  </si>
  <si>
    <t>Parents d'Anges Beauce-Etchemins</t>
  </si>
  <si>
    <t>Entraide Ste-Croix</t>
  </si>
  <si>
    <t>Centre d'action bénévole des MRC de Montmagny et de L'Islet (CECB)</t>
  </si>
  <si>
    <t>Centre d'action bénévole Beauce-Etchemin (CABBE)</t>
  </si>
  <si>
    <t>Regroupement des personnes handicapées physiques de la région de Thetford (RPHPRT)</t>
  </si>
  <si>
    <t>Organisme</t>
  </si>
  <si>
    <t>Typologie</t>
  </si>
  <si>
    <t xml:space="preserve">MRC </t>
  </si>
  <si>
    <t>Rayonnement</t>
  </si>
  <si>
    <t>Programme</t>
  </si>
  <si>
    <t>Catégorie</t>
  </si>
  <si>
    <t xml:space="preserve">Entente
activité spécifique  </t>
  </si>
  <si>
    <t>Autres financements</t>
  </si>
  <si>
    <t>Milieux vie et soutien dans la comm.</t>
  </si>
  <si>
    <t>Bellechasse</t>
  </si>
  <si>
    <t>MRC</t>
  </si>
  <si>
    <t>Santé physique *incluant Soins palliatifs</t>
  </si>
  <si>
    <t>Santé physique</t>
  </si>
  <si>
    <t>2 à 5 MRC</t>
  </si>
  <si>
    <t>Jeunes en difficulté</t>
  </si>
  <si>
    <t>Organismes de justice alternative</t>
  </si>
  <si>
    <t>Beauce-Sartigan</t>
  </si>
  <si>
    <t>N/A</t>
  </si>
  <si>
    <t>Hors régions</t>
  </si>
  <si>
    <t>Non catégorisé</t>
  </si>
  <si>
    <t>Santé publique</t>
  </si>
  <si>
    <t>Contraception, allaitement, périnatalité, famille</t>
  </si>
  <si>
    <t>Lévis</t>
  </si>
  <si>
    <t>Autres ressources jeunesse</t>
  </si>
  <si>
    <t>Municipal</t>
  </si>
  <si>
    <t>Maisons de jeunes (MDJ)</t>
  </si>
  <si>
    <t>APEDAH et Plus Beauce-Etchemins</t>
  </si>
  <si>
    <t>Aide et entraide</t>
  </si>
  <si>
    <t>Soutien à l'autonomie des personnes âgées (SAPA)</t>
  </si>
  <si>
    <t>Maintien à domicile</t>
  </si>
  <si>
    <t>Nouvelle-Beauce</t>
  </si>
  <si>
    <t>Régional</t>
  </si>
  <si>
    <t>Appalaches</t>
  </si>
  <si>
    <t>L'Islet</t>
  </si>
  <si>
    <t>DI-TSA et DP</t>
  </si>
  <si>
    <t>Déficiences multiples</t>
  </si>
  <si>
    <t>Déficience physique</t>
  </si>
  <si>
    <t>Organismes d’hébergement</t>
  </si>
  <si>
    <t>Lotbinière</t>
  </si>
  <si>
    <t>Déficience intellectuelle</t>
  </si>
  <si>
    <t>Dépendances</t>
  </si>
  <si>
    <t>Hébergement mixte</t>
  </si>
  <si>
    <t>Santé mentale</t>
  </si>
  <si>
    <t>Sous-régional</t>
  </si>
  <si>
    <t>Services généraux - Activités cliniques et d'aide</t>
  </si>
  <si>
    <t>CALACS</t>
  </si>
  <si>
    <t>Montmagny</t>
  </si>
  <si>
    <t>Personnes démunies</t>
  </si>
  <si>
    <t>Robert-Cliche</t>
  </si>
  <si>
    <t>CAB</t>
  </si>
  <si>
    <t>Centre d'action bénévole des MRC de Montmagny et de L'Islet</t>
  </si>
  <si>
    <t>Personnes âgées</t>
  </si>
  <si>
    <t>Assistance et accompagnement et Centres d'écoute téléphonique</t>
  </si>
  <si>
    <t>Autres ressources pour hommes</t>
  </si>
  <si>
    <t>Centres de femmes</t>
  </si>
  <si>
    <t>Sens., promo. et défense droits</t>
  </si>
  <si>
    <t>Orientation et identité sexuelles</t>
  </si>
  <si>
    <t>Cancer</t>
  </si>
  <si>
    <t>Maisons d’hébergement pour femmes violentées ou en difficulté</t>
  </si>
  <si>
    <t>Etchemins</t>
  </si>
  <si>
    <t>Maisons d’hébergement communautaire jeunesse</t>
  </si>
  <si>
    <t>Alcoolisme / toxicomanie et autres dépendances</t>
  </si>
  <si>
    <t>Regroupement régional</t>
  </si>
  <si>
    <t>Concertation et consultation générale</t>
  </si>
  <si>
    <t>Centre CASA</t>
  </si>
  <si>
    <t>L'Ilset</t>
  </si>
  <si>
    <t>Convergence action bénévole</t>
  </si>
  <si>
    <t>Robert-Cliche Beauce-Sartigan Etchemins Nouv.-Beauce</t>
  </si>
  <si>
    <t>Albatros Lévis</t>
  </si>
  <si>
    <t>Amalgame MDJ Ouest</t>
  </si>
  <si>
    <t>Centre Alter Agir (anciennement 'Se parler…D'Hommes à Hommes inc.)
 ** Nouveau numéro pour 23-24 : 0737-1487</t>
  </si>
  <si>
    <t>Centre d’Entraide Familiale de la MRC de Montmagny</t>
  </si>
  <si>
    <t>Montmagny et L'Islet</t>
  </si>
  <si>
    <t>Centre Yvon Mercier</t>
  </si>
  <si>
    <t>Robert-Cliche Beauce-Sartigan Etchemins</t>
  </si>
  <si>
    <t>Club parentaide Beauce-Centre</t>
  </si>
  <si>
    <t>Lévis Lotbinère Bellechasse</t>
  </si>
  <si>
    <t>La Corporation de Solidarité en sécurité alimentaire de Lotbinière</t>
  </si>
  <si>
    <t>Le Patro de Lévis inc.</t>
  </si>
  <si>
    <t>Maison de la Famille Beauce-Etchemins</t>
  </si>
  <si>
    <t>Maison de la Famille de Bellechasse</t>
  </si>
  <si>
    <t>Maison de la Famille de la Nouvelle-Beauce</t>
  </si>
  <si>
    <t>Maison de la Famille de Lotbinière</t>
  </si>
  <si>
    <t>Maison de la famille Rive-Sud</t>
  </si>
  <si>
    <t>Maison L’Éclaircie</t>
  </si>
  <si>
    <t>Manoir Aylmer Toxico-Gîte inc.</t>
  </si>
  <si>
    <t>Ouvre ton cœur à l'espoir</t>
  </si>
  <si>
    <t>Parentaime Maison de la Famille des Etchemins</t>
  </si>
  <si>
    <t>Regroupement des Organismes de Personnes Handicapées Région Chaudière-Appalaches (ROPHRCA)</t>
  </si>
  <si>
    <t>Table régionale des organismes communautaires actifs en santé mentale (Région - 12)</t>
  </si>
  <si>
    <t>Beauce-Centre - 
Beauce-Sartigan - 
Etchemins - 
Nouv.-Beauce</t>
  </si>
  <si>
    <t>Déficience intellectuelle et TSA</t>
  </si>
  <si>
    <t>Centre Alter Agir</t>
  </si>
  <si>
    <t>Beauce-Centre</t>
  </si>
  <si>
    <t>Beauce-Centre - 
Beauce-Sartigan - 
Etchemins</t>
  </si>
  <si>
    <t>Conseil des aînés de la MRC des Appalaches</t>
  </si>
  <si>
    <t>Lévis - 
Lotbinère - 
Bellechasse</t>
  </si>
  <si>
    <t>2 À 5 MRC</t>
  </si>
  <si>
    <t>L'Alternative Appalaches inc.</t>
  </si>
  <si>
    <t>Aide aux jeunes contrevenants de Beauce</t>
  </si>
  <si>
    <t>Association des personnes handicapées de la Chaudière - APHC</t>
  </si>
  <si>
    <t>La Rencontre, organisme en santé mentale</t>
  </si>
  <si>
    <t>Maison des jeunes Beauce-Centre</t>
  </si>
  <si>
    <t>Maison du loisir 50+</t>
  </si>
  <si>
    <t>Multiplier les contacts développer la communauté (MCDC)</t>
  </si>
  <si>
    <t>Mission globale</t>
  </si>
  <si>
    <t>TOTAL</t>
  </si>
  <si>
    <t>Total</t>
  </si>
  <si>
    <t>Org_Nom_Off</t>
  </si>
  <si>
    <t>Terr_Desc</t>
  </si>
  <si>
    <t>Typo_Desc</t>
  </si>
  <si>
    <t>Rayonn_Desc</t>
  </si>
  <si>
    <t>Mrc</t>
  </si>
  <si>
    <t>Mrc_Nbr</t>
  </si>
  <si>
    <t>Prog_Desc</t>
  </si>
  <si>
    <t>Cat_Desc</t>
  </si>
  <si>
    <t>Org_Adr</t>
  </si>
  <si>
    <t>Org_Mun</t>
  </si>
  <si>
    <t>Org_Code</t>
  </si>
  <si>
    <t>Org_Tel</t>
  </si>
  <si>
    <t>Org_Courriel</t>
  </si>
  <si>
    <t>Site</t>
  </si>
  <si>
    <t>Mission</t>
  </si>
  <si>
    <t>Client</t>
  </si>
  <si>
    <t>Services</t>
  </si>
  <si>
    <t>Accueil-Sérénité</t>
  </si>
  <si>
    <t>Alphonse-Desjardins</t>
  </si>
  <si>
    <t>Milieu de vie et soutien dans la communauté</t>
  </si>
  <si>
    <t>MRC / Ville Lévis</t>
  </si>
  <si>
    <t>101, rue Principale</t>
  </si>
  <si>
    <t>Sainte-Claire</t>
  </si>
  <si>
    <t>G0R 2V0</t>
  </si>
  <si>
    <t>418 883-2121</t>
  </si>
  <si>
    <t>accueilserenite@gmail.com</t>
  </si>
  <si>
    <t>https://www.accueil-serenite.org/</t>
  </si>
  <si>
    <t>Accueillir et accompagner les gens atteints de cancer et leurs proches, et ce, dès l’annonce du diagnostic, dans le but de leur offrir tout le soutien psychologique nécessaire</t>
  </si>
  <si>
    <t>Personnes atteintes du cancer</t>
  </si>
  <si>
    <t>246, rue du Parc</t>
  </si>
  <si>
    <t>Laurier-Station</t>
  </si>
  <si>
    <t>G0S 1N0</t>
  </si>
  <si>
    <t>418 728-4201</t>
  </si>
  <si>
    <t>gestion@aidealimentairelotbiniere.org</t>
  </si>
  <si>
    <t>https://aidealimentairelotbiniere.org</t>
  </si>
  <si>
    <t>Assurer la sécurité alimentaire des personnes et des familles en situation de précarité vivant sur le territoire de la MRC de Lotbinière afin d'améliorer leur qualité de vie et de favoriser leur inclusion sociale. La sécurité alimentaire peut être définie pas l'accès, pour la population, à une nourriture saine et suffisante permettant une vie active et en santé.</t>
  </si>
  <si>
    <t>Personnes et familles en situation de précatité</t>
  </si>
  <si>
    <t>Aide alimentaire / Dépannage</t>
  </si>
  <si>
    <t>Beauce</t>
  </si>
  <si>
    <t>Beauce-Centre, Beauce-Sartigan, Etchemins, Nouvelle-Beauce</t>
  </si>
  <si>
    <t>135A, rue Sainte-Christine</t>
  </si>
  <si>
    <t>Saint-Joseph-de-Beauce</t>
  </si>
  <si>
    <t>G0S 2V0</t>
  </si>
  <si>
    <t>418 397-6578</t>
  </si>
  <si>
    <t>beauce@equijustice.ca</t>
  </si>
  <si>
    <t>https://equijustice.ca/</t>
  </si>
  <si>
    <t>Développer une justice équitable et accessible à tous en invitant les personnes à s'engager dans la gestion des difficultés qu'elles vivent en collectivité et en les accompagnant dans le respect de leurs droits et de leurs différences.</t>
  </si>
  <si>
    <t>Jeune contrevenant</t>
  </si>
  <si>
    <t>Participation et application des mesures prévues par la LSJPA, travaux compensatoires</t>
  </si>
  <si>
    <t>49, rue Fortier, bureau 107</t>
  </si>
  <si>
    <t>G6V 6K9</t>
  </si>
  <si>
    <t>418 952-0598</t>
  </si>
  <si>
    <t>info@albatroslevis.com</t>
  </si>
  <si>
    <t>https://albatroslevis.com/</t>
  </si>
  <si>
    <t>Promouvoir l'engagement des membres pour accompagner une personne dès l'annonce d'un diagnostic d'une maladie grave ou terminale jusqu'au dernier stade de vie, ainsi que les proches dans leur processus de deuil, sans distinction de race, de statut social, de maladie, de sexe ou de religion, tout en respectant la LOI sur les services de santé et les services sociaux et ses règlements. 
Favoriser le recrutement, la formation et l'orientation des bénévoles pour discerner les besoins physiques, psychologiques, sociaux et spirituels des malades et de leur proche, afin d'offrir une qualité de vie et de présence jusqu'à la fin et d'aider leurs proches à vivre cette réalité, tout en respectant la LOI sur l'enseignement privé et ses règlements.
Agir en tant que groupe d'information auprès des institutions, des organismes et de la population de son territoire.
Faire connaître et promouvoir les objets de la personne morale auprès des institutions, des organismes et de la population afin de procurer à la personne morale, aux fins mentionnées ci-dessus, des fonds ou d'autres biens par tout moyen de financement.
Recevoir des dons, legs et autres contributions de même nature en argent, en valeur mobilière ou immobilière, administrer de tels dons, legs et contributions; organiser des campagnes de souscription dans le but de recueillir des fonds pour des fins charitables.</t>
  </si>
  <si>
    <t>Personnes atteintes de maladie grave</t>
  </si>
  <si>
    <t>Accompagnement palliatif, soutien et répit pour les proches, formations</t>
  </si>
  <si>
    <t>177, 71e Rue Est</t>
  </si>
  <si>
    <t>Québec</t>
  </si>
  <si>
    <t>G1H 1L4</t>
  </si>
  <si>
    <t>418 704-3575</t>
  </si>
  <si>
    <t>info@allaitementquebec.org</t>
  </si>
  <si>
    <t>https://allaitementquebec.org/</t>
  </si>
  <si>
    <t>Promouvoir et protéger l’allaitement maternel et soutenir les femmes qui allaitent.</t>
  </si>
  <si>
    <t>Femmes qui désirent allaiter ou qui allaitent</t>
  </si>
  <si>
    <t>Formation / Soutien téléphonique " Marrainage / Vente ou location tire-lait</t>
  </si>
  <si>
    <t>1659, boulevard Guilllaume-Couture</t>
  </si>
  <si>
    <t>G6W 0L3</t>
  </si>
  <si>
    <t>418 834-9808</t>
  </si>
  <si>
    <t>info@alliancejeunesse.com</t>
  </si>
  <si>
    <t>http://www.alliancejeunesse.com/</t>
  </si>
  <si>
    <t>De soutenir les jeunes directement et auprès de la communauté, particulièrement ceux en difficulté, en l’accompagnant individuellement et /ou collectivement pour améliorer leur condition et à répondre à leurs besoins.</t>
  </si>
  <si>
    <t>Jeunes de 12 à 35 ans (inclus offre service travail de rue)</t>
  </si>
  <si>
    <t>Activités de prévention et sensibilisation / Référence et orientation / Accompagnement / Coaching de vie / Intervention de crise / Médiation / Écoute, soutien</t>
  </si>
  <si>
    <t>Alternatives Côte-Sud</t>
  </si>
  <si>
    <t>Bellechasse, Etchemins, L'Islet, Montagny</t>
  </si>
  <si>
    <t>159, rue Commerciale, bureau 111</t>
  </si>
  <si>
    <t>Saint-Damien-de-Buckland</t>
  </si>
  <si>
    <t>G0R 2Y0</t>
  </si>
  <si>
    <t>418 789-1370</t>
  </si>
  <si>
    <t>actionjeunesse@outlook.com</t>
  </si>
  <si>
    <t>http://jeunessecs.com/</t>
  </si>
  <si>
    <t>Consiste au développement et au maintien d’une pratique différente en matière de justice pour les mineurs et se singularise par une approche globale qui repose sur une large implication communautaire.</t>
  </si>
  <si>
    <t>Supervisions, formations</t>
  </si>
  <si>
    <t>Beauce-Centre, Beauce-Sartigan, Etchemins</t>
  </si>
  <si>
    <t>14420, boulevard Lacroix</t>
  </si>
  <si>
    <t>Saint-Georges</t>
  </si>
  <si>
    <t>G5Y 1P9</t>
  </si>
  <si>
    <t>418 228-7643</t>
  </si>
  <si>
    <t>apedah@telus.net</t>
  </si>
  <si>
    <t>https://apedah.ca/</t>
  </si>
  <si>
    <t>Soulager la détresse et briser l'isolement des parents d'enfant ayant un déficit de l'attention avec ou sans hyperactivité ou un autre trouble neurologique. Contribuer par des actions éducatives à la prise en charge de leur situation par les familles d'enfant ayant un déficit de l'attention ou trouble neurologique. Sensibiliser la population et tous les intervenants et professionnels de la santé et des services sociaux et de l'éducation au vécu des enfants de même que leurs familles.</t>
  </si>
  <si>
    <t>Enfant ayant un déficit de l'attention avec ou sans hyperactivité ou un autre trouble neurologique</t>
  </si>
  <si>
    <t>Conférences / Café-rencontres / Ateliers d'animation / Bibliothèrque / Information et références sur ressources existantes / Défense de drtois / Répit-samedi / Rencontres individuelles / Écoute téléphonique</t>
  </si>
  <si>
    <t>11400, 1re Avenue, bureau 120-A</t>
  </si>
  <si>
    <t>G5Y 5S4</t>
  </si>
  <si>
    <t>418 228-0007</t>
  </si>
  <si>
    <t>direction@benevolatbeauce.com</t>
  </si>
  <si>
    <t>https://www.benevolatbeauce.com/</t>
  </si>
  <si>
    <t>Collaborer au mieux-être de l’individu et de la collectivité en offrant des services bénévoles de qualité. Les activités sont orientées vers le maintien à domicile des personnes âgées, des personnes en perte d’autonomie physique et cognitive, des personnes souffrant de maladie chronique et dégénérative, des proches aidants et des personnes démunies.</t>
  </si>
  <si>
    <t>Accueil - informaiton / Accompagnement-transport / Visites et téléphones d'amitié / Service aide alimentaire / Répit-accompagnement / popote-roulante / soutien proches-aidants / promotion de la santé / Accompagnement personnalisé s’apparentant au travail de milieu</t>
  </si>
  <si>
    <t>Toutes les MRC</t>
  </si>
  <si>
    <t>205-1017, boulevard Vachon Nord</t>
  </si>
  <si>
    <t>Sainte-Marie</t>
  </si>
  <si>
    <t>G6E 1M3</t>
  </si>
  <si>
    <t>418 387-7379</t>
  </si>
  <si>
    <t>info@afrca.ca</t>
  </si>
  <si>
    <t>http://afrca.ca/</t>
  </si>
  <si>
    <t>Contribuer à l’amélioration de la qualité de vie des personnes atteintes de fibromyalgie. Sensibiliser l’entourage des personnes atteintes ainsi que le grand public en général y compris les professionnels de la santé et des services sociaux, à la maladie de la fibromyalgie ainsi qu’aux besoins des personnes atteintes.</t>
  </si>
  <si>
    <t>Personnes avec un diagnostic d'une maladie grave ou terminale</t>
  </si>
  <si>
    <t>Accompagner personnes avec un diagnostic d'une maladie grave ou terminale, former des bénévoles pour discerner les besoins physiques psychologiques, sociaux et spirituels</t>
  </si>
  <si>
    <t>Thetford</t>
  </si>
  <si>
    <t>257, rue Notre-Dame Ouest,</t>
  </si>
  <si>
    <t>Thetford Mines</t>
  </si>
  <si>
    <t>G6G 1J7</t>
  </si>
  <si>
    <t>418 334-0111</t>
  </si>
  <si>
    <t>aavart.fo@bellnet.ca</t>
  </si>
  <si>
    <t>http://www.aavart.ca/</t>
  </si>
  <si>
    <t>Offrir des services de support en maintien à domicile aux personnes en perte d’autonomie liée au vieillissement et aux personnes âgées démunies, par l’intermédiaire de ressources bénévoles regroupées au sein de comités sur le territoire de la MRC des Appalaches.</t>
  </si>
  <si>
    <t>Accompagnement-transport (médical et épicerie) / Popote-roulante / services proches aidants / Visites et téléphones d'amitié / Promotion santé / repas communautaire/Collabore avec des travailleurs de milieu pour aînés</t>
  </si>
  <si>
    <t>Montmagny-L'Islet</t>
  </si>
  <si>
    <t>1022, rue Principale</t>
  </si>
  <si>
    <t>Tourville</t>
  </si>
  <si>
    <t>G0R 4M0</t>
  </si>
  <si>
    <t>418 356-2011</t>
  </si>
  <si>
    <t>direction@alphis.ca</t>
  </si>
  <si>
    <t>https://alphis.ca/</t>
  </si>
  <si>
    <t>Intégration sociale des personnes handicapées par les loisirs; sensibiliser la population pour faciliter l’intégration. Permettre à la personne handicapée de s’intégrer à la société par ses propres moyens. Permettre à la personne handicapée de s’intégrer à la société par ses propres moyens. Travailler à la normalisation de la personne handicapée.</t>
  </si>
  <si>
    <t>Activités loisirs, sports, culturelles, thématiques et éducatives / Salle multisensorielle / Centre activités de jour / promotion, sensibilisation / Rprésentation / Défense de droits</t>
  </si>
  <si>
    <t>1510, route du Président Kennedy Nord</t>
  </si>
  <si>
    <t>G6E 3P1</t>
  </si>
  <si>
    <t>418 387-2890</t>
  </si>
  <si>
    <t>cynthia.vallee@aeclafontaine.ca</t>
  </si>
  <si>
    <t>https://aeclafontaine.ca/</t>
  </si>
  <si>
    <t>Consolider un groupe d’entraide sur le territoire de la MRC Nouvelle-Beauce qui s’adresse aux personnes présentant une déficience intellectuelle ou physique aux prises avec un problème d’intégration social ou une perte d’autonomie.</t>
  </si>
  <si>
    <t>Activités de groupe / Groupes d'entraide / Répit de jour / Répit-hébergement / Camp été / Activités socio - culturelles et sportives / Boutique de livres</t>
  </si>
  <si>
    <t>355, rue Saint-Jean</t>
  </si>
  <si>
    <t>Honfleur</t>
  </si>
  <si>
    <t>G0R 1N0</t>
  </si>
  <si>
    <t>418 982-3328</t>
  </si>
  <si>
    <t>aphb@videotron.ca</t>
  </si>
  <si>
    <t>https://www.aphbellechasse.org/</t>
  </si>
  <si>
    <t>Promouvoir l’amélioration des conditions de vie et l’intégration des personnes handicapées. Travailler à la défense des droits et des intérêts. Participer à la planification des services offerts. Organiser des activités de loisir, de répit, de développement culturel ou autre.</t>
  </si>
  <si>
    <t>DI-TSA-DP</t>
  </si>
  <si>
    <t>Accueil et référence / Soutien et accompagnement / Défense de droits / Activités de jour / Renc. Individuelles et groupe / Information / Formation / Promotion et sensibilisation / Activités sociales et éducatives</t>
  </si>
  <si>
    <t>Beauce-Centre, Beauce-Sartigan</t>
  </si>
  <si>
    <t>1175, boulevard Dionne</t>
  </si>
  <si>
    <t>G5Y 3V1</t>
  </si>
  <si>
    <t>418 227-1224</t>
  </si>
  <si>
    <t>info@aphchaudiere.org</t>
  </si>
  <si>
    <t>http://www.aphchaudiere.org/</t>
  </si>
  <si>
    <t>Étudier, promouvoir, protéger, développer de toutes les manières les intérêts matériels, culturels et sociaux des handicapés.</t>
  </si>
  <si>
    <t>Défense de droits / Sensibilisation et promotion /  Accueil - écoute - référence /Services répit / Café-rencontre / activités occupationneles / rencontres information /ateliers cuisines / Activités socio - culturel - sportive / Camp jour estival / Centre de jour</t>
  </si>
  <si>
    <t>Hébergement</t>
  </si>
  <si>
    <t>Bellechasse, Lévis, Lotbinère, Nouvelle-Beauce</t>
  </si>
  <si>
    <t>8069, boulevard du Centre-Hospitalier</t>
  </si>
  <si>
    <t>G6X 1L3</t>
  </si>
  <si>
    <t>418 832-8053</t>
  </si>
  <si>
    <t>administration@aphlevis.ca</t>
  </si>
  <si>
    <t>https://www.aphlevis.com/</t>
  </si>
  <si>
    <t>Faciliter l'intégration et la normalisation des personnes handicapées. Informer la population. S'occuper de la défense, de la promotion, des intérêts et l'amélioration des conditions de vie des personnes handicapées. Favoriser l'intégration des personnes handicapées. Faciliter la planification des services offerts ou à toute autre mesure qui toucherait directement les personnes handicapées. Offrir des places de répit et de dépannage aux personnes présentant une déficience physique, intellectuelle et/ou des troubles envahissants du développement.</t>
  </si>
  <si>
    <t>Soutien et accompagnement / Défense de droits / Répit de jour et camp été / Groupe parents / promotion et sensibilisation / Activités occupationnelles (centre de jour) / Activité sociales et communautaires</t>
  </si>
  <si>
    <t>16, rue du Collège</t>
  </si>
  <si>
    <t>Saint-Apollinaire</t>
  </si>
  <si>
    <t>G0S 2E0</t>
  </si>
  <si>
    <t>418 881-3884</t>
  </si>
  <si>
    <t>aphl@auvoilierdelili.com</t>
  </si>
  <si>
    <t>http://www.st-apollinaire.com/entreprises-organismes/name/association-des-personnes-handicapees-de-lotbiniere-maison-de-repit/</t>
  </si>
  <si>
    <t>Regrouper dans une seule association les handicapés de la région de Lotbinière désirant faire partie de la corporation pour protéger et promouvoir les intérêts de tous ses membres. Établir et maintenir des ateliers ou cours éducatifs afin de pourvoir à la formation et à la récréation des membres. Organiser et favoriser l'exposition de tous travaux pratiques réalisés par les membres. Offrir un service de répit aux personnes handicapées.</t>
  </si>
  <si>
    <t>Promotion et défense de droits / Soutien à la personne (accueil et information; soutien à la personne; éducation populaire; activités de loisirs; activités de jour en DP et DI) / Soutien à la famille (support aux parents; activités ados-répit de jour; camp ados; accompagnement structuré; gardiennage; hébergement-répit</t>
  </si>
  <si>
    <t>Association du Québec pour enfants avec problèmes auditifs (A.Q.E.P.A.) Québec métro (03-12) inc.</t>
  </si>
  <si>
    <t>Hors-région</t>
  </si>
  <si>
    <t>Capitale-nationale</t>
  </si>
  <si>
    <t>Non catégorisés</t>
  </si>
  <si>
    <t>275-157 rue des Chênes O</t>
  </si>
  <si>
    <t>G1L 1K6</t>
  </si>
  <si>
    <t>418-623-3232</t>
  </si>
  <si>
    <t>info@aqepa.ca</t>
  </si>
  <si>
    <t>aqepa.org/aqepa-quebec-metro/</t>
  </si>
  <si>
    <t xml:space="preserve">L’AQEPA Québec Métro développe, offre et fait la promotion des services nécessaires au développement du plein potentiel des jeunes vivants avec une surdité dans la région de la Capitale-Nationale et de Chaudière-Appalaches.  </t>
  </si>
  <si>
    <t>Jeunes vivants avec une surdité et leurs proches</t>
  </si>
  <si>
    <t>Service d’écoute et de référence / Soutien téléphonique ou en personne / Jumelage entre parents / Activités sociales : Fête de Noël, cabane à sucre, fête de la rentrée / Groupe de discussion : Entre parents on s’entend / Cours de LSQ pour les familles</t>
  </si>
  <si>
    <t>35, rue de Gaspé Ouest</t>
  </si>
  <si>
    <t>Saint-Jean-Port-Joli</t>
  </si>
  <si>
    <t>G0R 3G0</t>
  </si>
  <si>
    <t>418 598-9507</t>
  </si>
  <si>
    <t>direction@valorizaction.ca</t>
  </si>
  <si>
    <t>http://www.211quebecregions.ca/record/QBC1771</t>
  </si>
  <si>
    <t>Favoriser le regroupement des personnes handicapées, dispenser aux personnes handicapées des activités à caractère social, culturel et éducatif et favoriser l'intégration des handicapés dans le milieu du travail.</t>
  </si>
  <si>
    <t>Camp été / Activité éducatives / Activités sociales et sportives</t>
  </si>
  <si>
    <t>355, 138e Rue</t>
  </si>
  <si>
    <t>G5Y 2M8</t>
  </si>
  <si>
    <t>418 228-5021</t>
  </si>
  <si>
    <t>direction@aisrbs.com</t>
  </si>
  <si>
    <t>http://www.aisrbs.com/</t>
  </si>
  <si>
    <t>Intégration sociale et défense des droits des personnes vivant avec une déficience intellectuelle ou un trouble envahissant du développement (TED).</t>
  </si>
  <si>
    <t>DI-TSA</t>
  </si>
  <si>
    <t>Activité-répit / Activités de loisirs / Activités sociales / Groupe de jour et "ateliers de travail" / Camp de jour et séjours estivaux / Activités pour la semaine de relâche / Accueil, écoute, référence / Soutien, support et entraide aux membres et à leur famille / Formation et information / Défense et promotion des droits / Sensibilisation et promotion auprès de la population; Soutien à la participation sociale des personnes ayant une DI ou un TSA</t>
  </si>
  <si>
    <t>3864, boulvard Frontenac Ouest</t>
  </si>
  <si>
    <t>G6H 2B6</t>
  </si>
  <si>
    <t>581 679-0850</t>
  </si>
  <si>
    <t>direction@associationrenaissance.org</t>
  </si>
  <si>
    <t>http://www.associationrenaissance.ca/</t>
  </si>
  <si>
    <t>Organisme de promotion, de défense des droits et intérêts des personnes vivant avec une déficience intellectuelle ou un trouble envahissant du développement (TED) et leur famille.</t>
  </si>
  <si>
    <t>Information et promotion / Activités de jour / Activités éducatives / Soutien à la famille /  Répit-hébergement et Répit de jour</t>
  </si>
  <si>
    <t>4275, boulevard Guillaume-Couture</t>
  </si>
  <si>
    <t>G6W 6M9</t>
  </si>
  <si>
    <t>418 835-1478</t>
  </si>
  <si>
    <t>mlelievre@atelieroccupationnelrivesud.com</t>
  </si>
  <si>
    <t>https://atelieroccupationnelrivesud.com/</t>
  </si>
  <si>
    <t>Favorise l’intégration sociale par le travail pour des personnes qui présentent un handicap intellectuel et physique, tout en développant une autonomie fonctionnelle de base et des habiletés de la vie quotidienne.</t>
  </si>
  <si>
    <t>Ateliers de travail / Ateleirs éducatifs / centre d'activités de jour</t>
  </si>
  <si>
    <t>12165, 2e Avenue</t>
  </si>
  <si>
    <t>G5Y 1X6</t>
  </si>
  <si>
    <t>418 227-4181</t>
  </si>
  <si>
    <t>cathy.fecteau@aubercail.net</t>
  </si>
  <si>
    <t>https://aubercail.net/</t>
  </si>
  <si>
    <t>Lieu d'accueil, d'hébergement et d'accompagnement chaleureux et sécuritaire, destiné à toute personne ayant besoin d'un temps d'arrêt, de soutien ou pour créer des liens, afin de lui permettre de reprendre du pouvoir sur sa vie.</t>
  </si>
  <si>
    <t>Personnes vivant avec problémes de dépendance, santé mentale ou itinérance</t>
  </si>
  <si>
    <t>Hébergement régulier / Hébergement de transitionen santé mentale / Hébergement en situation de crise</t>
  </si>
  <si>
    <t>1390, rue Setlakwe</t>
  </si>
  <si>
    <t>G6G 7Z3</t>
  </si>
  <si>
    <t>418 338-9141</t>
  </si>
  <si>
    <t>aubepaix@hotmail.com</t>
  </si>
  <si>
    <t>http://www.laubedelapaix.com/</t>
  </si>
  <si>
    <t>Apporter aide, assistance et soutien aux personnes toxicomanes et/ou alcooliques; travailler à résoudre, sensibiliser et à prévenir la toxicomanie et/ou l’alcoolisme; offrir de l’hébergement à des personnes à faible revenu ou modestes ou à une clientèle ayant des besoins particuliers en habitation.</t>
  </si>
  <si>
    <t>Personnes vivant avec problèmes de dépendance</t>
  </si>
  <si>
    <t>Hébergement sous forme de thérapie / Aide directe - suivi individuel / Thérapie de groupe / Suivi post-thérapie / Soutien aux proches / Prévention - sensibilisation</t>
  </si>
  <si>
    <t>220, rue Saint-Joseph</t>
  </si>
  <si>
    <t>G6V 1C9</t>
  </si>
  <si>
    <t>418 833-3532</t>
  </si>
  <si>
    <t>direction@auxquatrevents.ca</t>
  </si>
  <si>
    <t>http://www.auxquatrevents.ca/</t>
  </si>
  <si>
    <t>Briser l'isolement des personnes vivant ou ayant vécu une problématique de santé mentale et de favoriser la réappropriation du pouvoir de chacun sur sa vie.</t>
  </si>
  <si>
    <t>Personnes vivant ou ayant vécu une problématique de santé mentale</t>
  </si>
  <si>
    <t>Groupe d’aide et entraide / Intersion et maintien en emploi / Réduction de l'itinérance</t>
  </si>
  <si>
    <t>1480, boulevard Dionne, local 101</t>
  </si>
  <si>
    <t>G5Y 3V8</t>
  </si>
  <si>
    <t>581 428-6856</t>
  </si>
  <si>
    <t>direction@calacsca.qc.ca</t>
  </si>
  <si>
    <t>https://www.calacsca.qc.ca/</t>
  </si>
  <si>
    <t>Offrir des services d’aide, de soutien et d’accompagnement aux victimes d’agression sexuelle ainsi qu’à leurs proches. Fournir de l’information à la population et aux autres organisations concernées par la problématique des agressions sexuelles. Assurer un rôle de prévention, d’éducation et de sensibilisation face à la problématique des agressions sexuelles. Défendre et promouvoir les intérêts et les droits des victimes d’agression sexuelle en sensibilisant la population à des questions qui les concernent.</t>
  </si>
  <si>
    <t>Femmes et adolescentes de 14 ans et moins qui ont vécu une agression à caractère sexuel / Enfants et adolescentes âgés entre 3 et 17 ans et leurs parents</t>
  </si>
  <si>
    <t>Visites d'une journée par 2 semaines dansl es MRC Appalaches, Etchemins, Nouvelle-Beauce- Beauce-Sartigan et point de service à St-Romuald pour le service aux enfants et adolescents âgés de 3 à 17 ans / Aide directe tel que accueil et garde psychosociale, processus d'évaluation, suivi indivuduel, service de crise, service d'accompangmenet et d'orientation, soutien technique pour demandes liées à la victimisation, soutien aux proches et intervenants / sensibilisation et prévention</t>
  </si>
  <si>
    <t>Bellechasse, Lévis, L'Islet, Lotbinère, Montmagny</t>
  </si>
  <si>
    <t>4060, boulevard Guillaume-Couture, bureau 206, C. P. 13, succursale Lévis</t>
  </si>
  <si>
    <t>G6V 6N2</t>
  </si>
  <si>
    <t>418 835-8342</t>
  </si>
  <si>
    <t>info@calacsrivesud.org</t>
  </si>
  <si>
    <t>http://calacsrivesud.org/</t>
  </si>
  <si>
    <t>Offrir des services d’aide et de support aux femmes et adolescentes ayant vécu une agression à caractère sexuel / favoriser une prise en charge personnelle des femmes victimes d'agression sexuelle en développant des attitudes aidant leur mieux-être, leur confiance en elle et leur autonomie / assurer un rôle de prévention, d'éducation et de sensibilisation face à la problématique des agressions à caractère sexuel</t>
  </si>
  <si>
    <t>Femmes et adolescentes de 14 ans et moins qui ont vécu une agression à caractère sexuel</t>
  </si>
  <si>
    <t>2 points de services: Montmagny et Laurier-Sation / Aide directe tel que suivi individuel, écoute téléphonique, groupes de soutien, ateliers thématiques, accompagnement judiciaire, accompagnement médico-légal et social, intervention auprès des proches de la victimes / prévention et sensibilisation / lutte et militantisme</t>
  </si>
  <si>
    <t>1000, rue Saint-Joseph</t>
  </si>
  <si>
    <t>Saint-Flavien</t>
  </si>
  <si>
    <t>G0S 2M0</t>
  </si>
  <si>
    <t>418 728-4825</t>
  </si>
  <si>
    <t>info@cpalotbiniere.com</t>
  </si>
  <si>
    <t>https://www.cpalotbiniere.com/</t>
  </si>
  <si>
    <t>Promouvoir des activités favorisant le maintien à domicile des aînés, soutenir les bénévoles qui veulent s’occuper du mieux-être des aînés, intéresser le milieu à la réalité des aînés et regrouper ces derniers pour qu’ensemble, ils fassent valoir leurs intérêts.</t>
  </si>
  <si>
    <t>Soutien à domicile / Accompagnement-transport / Repas communautaire / Visites d'amitié / Viactive et vivre en équilibre / Accès + Lotbinière / Programme ATSA / Programme PIA / Journées des bénévoles / Activités de reconnaissance du bénévolat</t>
  </si>
  <si>
    <t>56, côte du Passage</t>
  </si>
  <si>
    <t>G6V 5S7</t>
  </si>
  <si>
    <t>418 838-6906</t>
  </si>
  <si>
    <t>direction.generale@capjlevis.com</t>
  </si>
  <si>
    <t>http://www.capjlevis.com/</t>
  </si>
  <si>
    <t>Mettre en œuvre des moyens visant à prévenir l'apparition et/ou l'aggravation des problèmes d'adaptation sociale chez les jeunes de 12 à 25 ans. Nos actions visent l'amélioration de la qualité de vie et favorisent des démarches d'insertion sociale.</t>
  </si>
  <si>
    <t>Jeunes de 12 à 25 ans</t>
  </si>
  <si>
    <t>Travail de rue et de proximité / Travail de rue Zone / hébergement transitoire / activités d'animation et de socialisation / Activités de formation et d'éducation / Activités de promotion et prévention de la santé</t>
  </si>
  <si>
    <t>110, rue Notre-Dame Est</t>
  </si>
  <si>
    <t>G6G 2J8</t>
  </si>
  <si>
    <t>418 335-9717</t>
  </si>
  <si>
    <t>direction@centrealteragir.com</t>
  </si>
  <si>
    <t>https://centrealteragir.com/</t>
  </si>
  <si>
    <t>Offrir à l’homme violent ou abusif à l’endroit de sa partenaire et/ou ses enfants, un service de traitement psychothérapeutique afin de l’aider à mettre un terme à sa violence.</t>
  </si>
  <si>
    <t>Conjoints violents - hommes et adolescents</t>
  </si>
  <si>
    <t>Rencontres individuelles / intervention violence conjugale et familiale et prévention de la violence / services pour usagers judiciarisés référés</t>
  </si>
  <si>
    <t>599, chemin Saint-Léon</t>
  </si>
  <si>
    <t>G5V 3R9</t>
  </si>
  <si>
    <t>418 248-3158</t>
  </si>
  <si>
    <t>normandie@globetrotter.net</t>
  </si>
  <si>
    <t>http://www.211quebecregions.ca/record/QBC1774</t>
  </si>
  <si>
    <t>Offrir du soutien aux familles défavorisées.</t>
  </si>
  <si>
    <t>Familles</t>
  </si>
  <si>
    <t>Répit-parents (0-5 ans)/ ado-bouffe/après-midi récréatif pour les aînés/ ateliers d'informatique/parties de cartes/repas communautaires/cuisine collective</t>
  </si>
  <si>
    <t>144-B, rue Principale</t>
  </si>
  <si>
    <t>Notre-Dame-du-Rosaire</t>
  </si>
  <si>
    <t>G0R 2H0</t>
  </si>
  <si>
    <t>418 469-3988</t>
  </si>
  <si>
    <t>info@cefmontmagny.com</t>
  </si>
  <si>
    <t>https://www.mdfmontmagnysud.net</t>
  </si>
  <si>
    <t>Le Centre d'Entraide Familiale de la MRC de Montmagny est un milieu d'accueil chaleureux,d'aide et de support aux familles et aux individus de la MRC de Montmagny tout au long des différentes étapes et situations de la vie.
Il favorise l'engagement bénévole et l'entraide entre les familles et la communauté. Il joue un rôle actif en matière de prévention, de promotion, d'information et d'éducation. Il vise à promouvoir le mieux-être des familles,couples et individus en mettant à leur disposition des programmes, des activités qui les soutiennent dans leurs tâches, leur développement et leurs responsabilités.</t>
  </si>
  <si>
    <t>Services aux familles, services aux individus, aide alimentaire</t>
  </si>
  <si>
    <t>135, rue Sainte-Christine, suite 302</t>
  </si>
  <si>
    <t>418 397-0135</t>
  </si>
  <si>
    <t>direction@cabbe.org</t>
  </si>
  <si>
    <t>https://cabbe.org/</t>
  </si>
  <si>
    <t>Soutenir et promouvoir l’action bénévole et communautaire auprès de la population et des organismes. Favoriser le soutien à domicile des personnes en perte d’autonomie.</t>
  </si>
  <si>
    <t>Personnes âgées, vulnérables</t>
  </si>
  <si>
    <t>Accompagnement-transport / popote-roulante / parrainage / promotion santé / soutien proches-aidants / promotion et reconnaissance action bénévole / soutien aux bénévoles / soutien organisme communautaire</t>
  </si>
  <si>
    <t>9, rue de la Chapelle</t>
  </si>
  <si>
    <t>Beaulac-Garthby</t>
  </si>
  <si>
    <t>G0Y 1B0</t>
  </si>
  <si>
    <t>418 458-2737</t>
  </si>
  <si>
    <t>concert-action@sogetel.net</t>
  </si>
  <si>
    <t>https://www.cabappalaches.org/</t>
  </si>
  <si>
    <t>Promouvoir, développer et soutenir le bénévole.Favoriser la prise en charge du milieu. Susciter des réponses aux divers besoins du milieu par l’action bénévole.</t>
  </si>
  <si>
    <t>Personnes âgées, adultes</t>
  </si>
  <si>
    <t>Services et support aux bénévoles, aux groupes et aux individus</t>
  </si>
  <si>
    <t>L'Islet, Montmagny</t>
  </si>
  <si>
    <t>25, boulevard Taché Ouest, bureau 101</t>
  </si>
  <si>
    <t>G5V 2Z9</t>
  </si>
  <si>
    <t>418 248-7242</t>
  </si>
  <si>
    <t>direction@cabml.ca</t>
  </si>
  <si>
    <t>https://www.cecb.ca</t>
  </si>
  <si>
    <t>Promouvoir l’action bénévole dans les MRC Montmagny et de L’Islet et, à cette fin de regrouper les personnes ou organismes intéressés au bénévolat. D’apporter aux individus ou organismes de bénévolat des services appropriés à leurs besoins. De développer de nouveaux groupes de bénévolat. D’assurer directement des services à la population par le biais de : Groupe Envol, Service aux proches aidants, Solidarité Cancer et Programme PAIR.</t>
  </si>
  <si>
    <t>Reconnaissance aux bénévoles / Formation, encadrement aux bénévoles / Soutien à domicile (accompagnement-transport, clinique d'impôt, soutien à la correspondance, PAIR, visites d'amitié, Ange Gardien  / Soutien aux personnes atteintes du cancer / Proches aidants (animation groupe, ateliers, accompagnement individuel, souttien psychologique, soutien au répit, information, promotion et référence, Biblio-aidants / Viactive / Conférences / Formation/ Information / Orientation et soutien bénévole / Service ange gardien (travail de milieu)</t>
  </si>
  <si>
    <t>63, boulevard Frontenac Ouest</t>
  </si>
  <si>
    <t>G6G 1M9</t>
  </si>
  <si>
    <t>418 755-0309</t>
  </si>
  <si>
    <t>dg@centreintercom.ca</t>
  </si>
  <si>
    <t>https://www.centrestimulationintercom.ca/</t>
  </si>
  <si>
    <t>Favoriser une meilleure connaissance des enfants présentant des troubles ou retards de développement et promouvoir à tous les niveaux les services d’aide à ces enfants et à leurs familles. Aider chaque enfant à repousser ses limites afin qu'il connaisse une autonomie fonctionnelle toujours plus grande. Aider et soutenir les familles qui ont des enfants ayant besoin d'être stimulés et encadrés afin de mieux les outiller dans leur rôle de parent.</t>
  </si>
  <si>
    <t>Enfants 0 à 6 ans</t>
  </si>
  <si>
    <t>Ateliers de stimulation basé sur les domianes du développement de l'enfant / Services de répit.</t>
  </si>
  <si>
    <t>55B, rue de la Fabrique</t>
  </si>
  <si>
    <t>418 883-4058</t>
  </si>
  <si>
    <t>centredeviebell@gmail.com</t>
  </si>
  <si>
    <t>https://centredeviebellechasse.jimdofree.com/</t>
  </si>
  <si>
    <t>Activités de loisir, défense des droits et promotion des intérêts des aînés en légère perte d'autonomie * maintien et amélioration de leur qualité de vie en brisant l'isolement et en facilitant l'intégration sociale.</t>
  </si>
  <si>
    <t>Groupe d'activités, dîner communautaire, après-midi dansant, conférences</t>
  </si>
  <si>
    <t>451, 6ᵉ Avenue Nord</t>
  </si>
  <si>
    <t>G5Z 0R5</t>
  </si>
  <si>
    <t>418 228-3106</t>
  </si>
  <si>
    <t>dg@cepsbe.ca</t>
  </si>
  <si>
    <t>https://www.cepsbeauceetchemins.com/</t>
  </si>
  <si>
    <t>Promouvoir le mieux-vivre, prévenir le suicide, la détresse et l'isolement en permettant aux personnes de s'exprimer en toute confidentialité et l'anonymat. Accueillir, écouter et référer si nécessaire vers des ressources spécifiques. Soutenir les personnes suicidaires et leurs proches. Assurer le support aux personnes endeuillées. Assurer la sécurité des personnes.</t>
  </si>
  <si>
    <t>La population</t>
  </si>
  <si>
    <t>Heures d'écoute active, appels, groupes de deuil, rencontres individuelles deuil, formation écoute active, ateliers, conférences</t>
  </si>
  <si>
    <t>888-1, rue Saint-Antoine</t>
  </si>
  <si>
    <t>Disraeli</t>
  </si>
  <si>
    <t>G0N 1E0</t>
  </si>
  <si>
    <t>418 449-5155</t>
  </si>
  <si>
    <t>cerd@cerd.ca</t>
  </si>
  <si>
    <t>http://www.cerd.ca/</t>
  </si>
  <si>
    <t xml:space="preserve">Prévenir la pauvreté, en soulager les effets, améliorer la qualité de vie et développer le potentiel humain en offrant de l’aide alimentaire, de l’accompagnement, de la formation ainsi que divers services d’accueil et de référence. 
Gérer un centre collectif d’entraide, d’actions, d’activités, de rassemblement et de services en créant un milieu de vie actif pour la population. 
Gérer et fournir des logements à prix modiques, avec des services, pour les personnes ainées, principalement à revenus faibles et modestes. 
Être à l’affut des besoins communautaires du territoire en développant et en offrant différents services en réponse aux besoins exprimés. 
</t>
  </si>
  <si>
    <t>La communauté vulnérable</t>
  </si>
  <si>
    <t>Accueil et référence, service alimentaire, service du milieu de vie</t>
  </si>
  <si>
    <t>677, avenue de Gaspé Ouest</t>
  </si>
  <si>
    <t>418 241-8476</t>
  </si>
  <si>
    <t>laremontee@gmail.com</t>
  </si>
  <si>
    <t>http://www.centredequitherapielaremontee.com/</t>
  </si>
  <si>
    <t>Offrir à toute personne ayant des besoins particuliers la possibilité de vivre une expérience équestre valorisante favorisant l'épanouissement affectif, cognitif, physique, psychologique et social.</t>
  </si>
  <si>
    <t>Équitation thérapeutique / Journées équestres thématiques / Camp de jour / Ateliers éducatifs et ludiques / Stage et travail adapté</t>
  </si>
  <si>
    <t>25, rue Gérard-Ouellet</t>
  </si>
  <si>
    <t>418 598-9677</t>
  </si>
  <si>
    <t>info@cflajardilec.org</t>
  </si>
  <si>
    <t>https://cflajardilec.org/</t>
  </si>
  <si>
    <t>Offrir un lieu de rencontre, d’information, d’entraide, de réflexion et d’action aux femmes de la région de L’Islet et de Montmagny en vue d’améliorer les conditions de vie des femmes tant individuellement que collectivement.</t>
  </si>
  <si>
    <t>Femmes</t>
  </si>
  <si>
    <t>Interventions individuelles / Activités éducatives (information, formation, soutien) /Activités collectives</t>
  </si>
  <si>
    <t>55A, rue de la Fabrique</t>
  </si>
  <si>
    <t>418 883-3633</t>
  </si>
  <si>
    <t>info@cfbellechasse.org</t>
  </si>
  <si>
    <t>http://centrefemmesbellechasse.com/</t>
  </si>
  <si>
    <t>Offrir aux femmes un lieu de partage, d'entraide et d'apprentissage géré par et pour elles dans une approche féministe et participative, accueillir toutes les femmes sans discrimination; défendre et promouvoir les intérêts et les droits des femmes en sensibilisant la population à diverses questions concernant la condition féminine et en les représentant auprès des instances; soutenir la participation des femmes à la vie démocratique et au développement de leur milieu; recevoir sous toutes formes une assistance en ressources humaines, matérielles et financières.</t>
  </si>
  <si>
    <t>Groupe soutien et entraide pour femmes ayant diagnostic cancer / Activités sur SHV / Jardin collectif / Cuisines collectives / Banque alimentaire / Conférences / Ateliers d'écriture, éducatifs et créatifs</t>
  </si>
  <si>
    <t>139, rue Principale</t>
  </si>
  <si>
    <t>418 728-4402</t>
  </si>
  <si>
    <t>direction@cflotbiniere.org</t>
  </si>
  <si>
    <t>http://www.cflotbiniere.qc.ca/blog/</t>
  </si>
  <si>
    <t>Briser l’isolement des femmes. Favoriser l’autonomie des femmes. Les soutenir dans leurs démarches en vue d’améliorer leurs conditions de vie.</t>
  </si>
  <si>
    <t>Services d'accueil, écoute et référence / Centre de documentation / Bottin de ressources / Centre d'accès communautaire internet / Cuisines collectives / Dîners de cuisine  / Centre d'échange de vêtements / Accès-Loisirs / Activités éducatives / Activités sociales / Activités d'implication communautaire</t>
  </si>
  <si>
    <t>95, rue Notre-Dame Est</t>
  </si>
  <si>
    <t>G6G 2J6</t>
  </si>
  <si>
    <t>418 338-5453</t>
  </si>
  <si>
    <t>dg@cfrv.ca</t>
  </si>
  <si>
    <t>http://www.centrefemmesrosedesvents.ca/</t>
  </si>
  <si>
    <t>Venir en aide aux femmes en difficulté en mettant à leur disposition des services d’écoute téléphonique, de relation d’aide, d’accompagnement, de référence et toute autre activité éducative, et ce, dans le but de les amener à se prendre en charge pour une plus grande autonomie.</t>
  </si>
  <si>
    <t>Accueil / Écoute / Support / Intervention / Information / Référence / Accompagnement / Bibliothèque et documentation / CACI / Friperie / Activités éducatives / Cuisines collectives / Actions collectives</t>
  </si>
  <si>
    <t>La Véranda Centre-Femmes</t>
  </si>
  <si>
    <t>12725, boulevard Lacroix</t>
  </si>
  <si>
    <t>G5Y 1M5</t>
  </si>
  <si>
    <t>418 227-4037</t>
  </si>
  <si>
    <t>direction@laverandacf.com</t>
  </si>
  <si>
    <t>http://www.centrefemmesdebeauce.org/</t>
  </si>
  <si>
    <t>L’amélioration des conditions de vie des femmes. Offrir aux femmes un lieu d’appartenance, une porte de sortie à leur isolement et un réseau d’éducation et d’action.</t>
  </si>
  <si>
    <t>Services d'écoute, relation d'aide, références, informaiton, sensibilidsation et documentation / Activités éducatives (cuisines collectives) / Actions collectives</t>
  </si>
  <si>
    <t>4535, boulevard Guillaume-Couture</t>
  </si>
  <si>
    <t>G6W 6M6</t>
  </si>
  <si>
    <t>418 838-3733</t>
  </si>
  <si>
    <t>direction@centrefemmeslancrage.com</t>
  </si>
  <si>
    <t>http://centrefemmeslancrage.com/</t>
  </si>
  <si>
    <t>Gérés par et pour les femmes, travaillent à créer des liens entre les femmes comme solution à leur isolement. Favoriser le développement de l’autonomie des femmes. Soutenir les femmes dans des démarches visant  l’amélioration de leurs conditions de vie. Défendre et promouvoir les droits et intérêts des femmes.</t>
  </si>
  <si>
    <t>Activités éducatives / Accueil, écoute, référence et support / Actions collectives</t>
  </si>
  <si>
    <t>100, rue Caouette Ouest, C. P. 64</t>
  </si>
  <si>
    <t>G6G 5R9</t>
  </si>
  <si>
    <t>418 335-3529</t>
  </si>
  <si>
    <t>info@centredomremy.com</t>
  </si>
  <si>
    <t>https://www.centredomremy.com/</t>
  </si>
  <si>
    <t>Apporter aide et assistance aux personnes ayant des problèmes d’alcoolisme et/ou de toxicomanie ainsi qu’à toute personne démunie vivant des difficultés.</t>
  </si>
  <si>
    <t>Personnes ayant problèmes d'alcool et/ou toxicomanie et personnes démunies</t>
  </si>
  <si>
    <t>Centre de jour / Hébergement (réinsertion sociale; lits multifonctionnels; lit de crise) / Suivi à domicile / Prévention toxicomanie en milieu scolaire</t>
  </si>
  <si>
    <t>Beauce-Centre, Beauce-Sartigan, Bellechasse, Etchemins, Lévis, Lotbinière, Nouvelle-Beauce</t>
  </si>
  <si>
    <t>100-265, rue Drouin</t>
  </si>
  <si>
    <t>Scott</t>
  </si>
  <si>
    <t>G0S 3G0</t>
  </si>
  <si>
    <t>418 390-1900</t>
  </si>
  <si>
    <t>direction@exequo.ca</t>
  </si>
  <si>
    <t>http://www.exequo.ca/</t>
  </si>
  <si>
    <t>Aider les hommes qui sont aux prises avec un problème de comportement  violent dans un contexte conjugal et familial. Complément : offrir des services d’aides aux personnes adultes ayant commis ou craignant de commettre une agression sexuelle, et ce, peu importe si l’événement est récent ou non.</t>
  </si>
  <si>
    <t>Conjoints violents (hommes et femmes)</t>
  </si>
  <si>
    <t>Rencontres individuelles / rencontres des proches / visites individuelles / groupe de consolidation des acquis / services aux déviants sexuels (activités thérapeutiques)</t>
  </si>
  <si>
    <t>35, rue Leclerc</t>
  </si>
  <si>
    <t>Saint-Gervais</t>
  </si>
  <si>
    <t>G0R 3C0</t>
  </si>
  <si>
    <t>418 887-7100</t>
  </si>
  <si>
    <t>info@labarredujour.com</t>
  </si>
  <si>
    <t>https://centre-la-barre-du-jour.business.site/</t>
  </si>
  <si>
    <t>Offrir un espace de confiance et d’accueil pour permettre aux individus vivants des enjeux de santé mentale de vivre des expériences individuelles et collectives, ainsi briser leur isolement et trouver leurs propres axes de développement pour leur permettre d’avoir de saines habitudes de vie et impacter positivement la société.</t>
  </si>
  <si>
    <t xml:space="preserve">Personnes vivants des enjeux de santé mentale </t>
  </si>
  <si>
    <t xml:space="preserve">Milieu de vie : accompagnement /  soutien /  relation d'aide / activités de groupe et d'échange : ateliers de croissance personnelle et thérapeutique, activités sociales et récréatives / ateliers de cuisine et repas communautaires 
Ressource Atelier  :  plateau de travail / possibilité de participer à un programme axé sur la progression socioprofessionnelle / allocation donnée aux participants 
Intégration socioprofessionnelle :  aide à la recherche d'emploi ou dans une démarche de formation, de retour aux études ou de bénévolat / suivis régulier, gratuit et individuel / accompagnement et suivi en milieu de travail  / agissement sur les déterminants sociaux de la santé / sécurité d'emploi, revenus, exclusion sociale, logement, services de santé et autres 
</t>
  </si>
  <si>
    <t>62, chemin Lamartine Ouest</t>
  </si>
  <si>
    <t>G0R 1X0</t>
  </si>
  <si>
    <t>418 247-7600</t>
  </si>
  <si>
    <t>direction@centre-cym.com</t>
  </si>
  <si>
    <t>https://centre-cym.com/</t>
  </si>
  <si>
    <t>Supporter dans leur développement personnel des hommes en détresse ou aux prises avec des comportements impulsifs et violents.</t>
  </si>
  <si>
    <t>Conjoints violents</t>
  </si>
  <si>
    <t>Écoute téléphonique/Évaluation /Rencontres individuelles et de groupes/soutien aux personnes judiciarisées ou en attente de procès</t>
  </si>
  <si>
    <t>390-A, rue Principale</t>
  </si>
  <si>
    <t>Saint-Jules</t>
  </si>
  <si>
    <t>G0N 1R0</t>
  </si>
  <si>
    <t>418 397-1460</t>
  </si>
  <si>
    <t>direction@clubparentaide.com</t>
  </si>
  <si>
    <t>https://www.centraide-quebec.com/organisation/club-parentaide-beauce-centre-3/</t>
  </si>
  <si>
    <t>Le Club Parentaide Beauce-Centre est un organisme communautaire dynamique qui a pour mission de favoriser le développement optimal de la famille en soutenant les parents dans leur rôle et en misant sur le plein potentiel de l'individu. Fondé en 1994, l'organisme intervient dans des services de première ligne grâce à son comptoir d'aide alimentaire et à ses cuisines collectives. Œuvrant comme la maison de la famille de la MRC Beauce-Centre, le club Parentaide propose plusieurs programmes d'intervention et d'animation aux familles de la région.
Une partie du financement de l'organisme provient du ministère de la famille, de Centraide et des dons de différents partenaires. Pour combler la majeure partie de son financement, l'organisme utilise son volet d'économie sociale, soit Aventuria. Ce centre de plein air allie nature, plaisir et forme physique à travers ses circuits aériens et ses tyroliennes, son village animé pour les enfants, ses hébergements ainsi que son offre corporative de plus en plus grandissante. En s'inscrivant dans une approche de tourisme social, l'offre de service proposée se caractérise par sa forte accessibilité aussi bien physique qu'économique, à la fois pour les familles de la région que pour les collectivités locales et régionales telles que les écoles, les CPE et les organismes communautaires. En offrant des services autant récréatifs qu'éducatifs, Aventuria favorise une meilleure cohésion familiale, sociale et communautaire.</t>
  </si>
  <si>
    <t>Comptoir d'aide alimentaire, cuisine collective, programmes d'intervention et d'animation, camp de jour</t>
  </si>
  <si>
    <t>47, rue Saint-Joseph</t>
  </si>
  <si>
    <t>G6V 1A8</t>
  </si>
  <si>
    <t>418 835-1625</t>
  </si>
  <si>
    <t>comptoirlefouillis@gmail.com</t>
  </si>
  <si>
    <t>https://lefouillis.ca/</t>
  </si>
  <si>
    <t>Fournir aux citoyennes et citoyens à faible revenu sur le territoire de la ville de Lévis et ses alentours.</t>
  </si>
  <si>
    <t>Distribution de vêtements</t>
  </si>
  <si>
    <t>491, rue du Christ-Roi</t>
  </si>
  <si>
    <t>G6V 6E4</t>
  </si>
  <si>
    <t>418 835-5336</t>
  </si>
  <si>
    <t>direction@comptoirlegrenier.com</t>
  </si>
  <si>
    <t>https://comptoirlegrenier.com/</t>
  </si>
  <si>
    <t>Offrir différents services d'aide alimentaire aux personnes et aux familles qui ont besoin, avec un service d'accueil et de référencement personnalisé en prévention d'itinérance, en collaboration avec les partenaires du milieu.</t>
  </si>
  <si>
    <t>Communauté vulnérable</t>
  </si>
  <si>
    <t>Épicerie-Dépannage alimentaire / Dîner communautaire / Collation scolaire / Cuisine créative / Briser l'isolement / Prévention instabilité résidentielle et itinérance</t>
  </si>
  <si>
    <t>Case postale 821</t>
  </si>
  <si>
    <t>G6G 5V3</t>
  </si>
  <si>
    <t>418 334-4787</t>
  </si>
  <si>
    <t>cdaappalaches@gmail.com</t>
  </si>
  <si>
    <t xml:space="preserve">Mettre à contribution la visibilité, la crédibilité et l’expertise organisationnelle du Conseil des aînés et agir à titre d’agent mobilisateur en vue de réaliser des actions et des initiatives favorables aux personnes aînées.	Collaboration, concertation, partenariat, information, valorisation, équité.
</t>
  </si>
  <si>
    <t>10, rue Giguère</t>
  </si>
  <si>
    <t>G6V 1N6</t>
  </si>
  <si>
    <t>418 838-4094</t>
  </si>
  <si>
    <t>direction@benevoleenaction.com</t>
  </si>
  <si>
    <t>www.benevoleenaction.com/</t>
  </si>
  <si>
    <t>Vise à soutenir et à promouvoir l’action bénévole dans sa diversité et à offrir des services à la communauté sur son territoire.</t>
  </si>
  <si>
    <t>Adultes, aînées, personnes vulnérables</t>
  </si>
  <si>
    <t>Promotion action bénévole / Développement action bénévole / Centre de formation et services conseils / Services aux individus (Espoir cancer Lévis - 211 - soutien à domicile (popote-roulante - PAIR - Visites et appels d'amitié)  Tel écoute)) / Soutien aux organismes / Reconnaissance des bénévoles</t>
  </si>
  <si>
    <t>76, rue Saint-Joseph Nord</t>
  </si>
  <si>
    <t>G6G 3N8</t>
  </si>
  <si>
    <t>418 331-2120</t>
  </si>
  <si>
    <t>coupdepoucenourrice@hotmail.com</t>
  </si>
  <si>
    <t>https://www.coup-de-pouce.ca</t>
  </si>
  <si>
    <t>Regrouper, informer, supporter, écouter et aider les familles ainsi que les futures familles qui choisissent l'allaitement maternel dans la recherche de solutions pratiques et efficaces pour la réussite de celui-ci.</t>
  </si>
  <si>
    <t>Jumelage / Location-vente tire-lait / Consulation</t>
  </si>
  <si>
    <t>27D, boulevard Bégin</t>
  </si>
  <si>
    <t>418 883-3699</t>
  </si>
  <si>
    <t>direction@entraidesolidarite.com</t>
  </si>
  <si>
    <t>http://www.entraidesolidarite.com/</t>
  </si>
  <si>
    <t>Maintenir le plus possible les personnes aînées ou en perte d’autonomie à leur domicile et à leur procurer une meilleure qualité de vie.</t>
  </si>
  <si>
    <t>Personnes aînées</t>
  </si>
  <si>
    <t>Transport / Popote roulante /  Visite d'amitié / Travailleur de milieu / Viactive</t>
  </si>
  <si>
    <t>6175, rue Principale</t>
  </si>
  <si>
    <t>Sainte-Croix</t>
  </si>
  <si>
    <t>G0S 2H0</t>
  </si>
  <si>
    <t>418 926-3888</t>
  </si>
  <si>
    <t>entraidestecroix@videotron.ca</t>
  </si>
  <si>
    <t>http://www.211quebecregions.ca/record/QBC0824</t>
  </si>
  <si>
    <t>Répondre aux urgences et à toutes autres demandes de venir en aide aux personnes et aux familles dans le besoin et cela sur une base temporaire et sans discrimination.</t>
  </si>
  <si>
    <t>Aux personne et familles temporairement dans le besoin</t>
  </si>
  <si>
    <t>Aide alimentaire / Accueil et écoute / Réféfence / Rencontre / Accompagnement transport médical</t>
  </si>
  <si>
    <t>4060, boulevard Guillaume-Couture, bureau 205</t>
  </si>
  <si>
    <t>G6W 6N2</t>
  </si>
  <si>
    <t>418 603-8383</t>
  </si>
  <si>
    <t>info@espacechaudiereappalaches.org</t>
  </si>
  <si>
    <t>https://espacesansviolence.org/chaudiereappalaches/</t>
  </si>
  <si>
    <t>La prévention en matière de violence faite aux enfants, et ce, par le biais de son programme éducatif offert aux enfants du préscolaire et du primaire ainsi qu’aux adultes de leur collectivité.</t>
  </si>
  <si>
    <t>Enfants et adultes</t>
  </si>
  <si>
    <t>Ateliers Programme ESPACE / Atelier adapté à la clientèle TSA et DISession d'information / Rencontres individuelles post-ateliers / Actiivtés de sensibilisation</t>
  </si>
  <si>
    <t xml:space="preserve">Expression Centre d’écoute active </t>
  </si>
  <si>
    <t>C.P. 541</t>
  </si>
  <si>
    <t>G6G 5T6</t>
  </si>
  <si>
    <t>418 338-3933</t>
  </si>
  <si>
    <t>direction@ligneexpression.ca</t>
  </si>
  <si>
    <t>https://www.ligneexpression.ca</t>
  </si>
  <si>
    <t>Offrir un service d’écoute, de support et de relation d’aide pour toute personne qui vit une période de crise, de solitude ou d’angoisse liée à diverses problématiques.
Soutien et accompagnement de toute personne vivant la perte d’une personne chère.</t>
  </si>
  <si>
    <t>Pour les gens qui sont aux prises avec différents problèmes de santé mentales</t>
  </si>
  <si>
    <t>Service de ligne d'écoute téléphonique 24/7 / Service de formation en écoute active au grand public / Service de groupe de soutien aux personnes endeuillées du suicide / Projet Balado : Dernier souffle</t>
  </si>
  <si>
    <t>197, rue Principale</t>
  </si>
  <si>
    <t>Saint-Lazare-de-Bellechasse</t>
  </si>
  <si>
    <t>G0R 3J0</t>
  </si>
  <si>
    <t>418 883-1399</t>
  </si>
  <si>
    <t>direction@frigospleins.com</t>
  </si>
  <si>
    <t>https://www.frigospleins.com/</t>
  </si>
  <si>
    <t>Favorise la sécurité alimentaire de la population de Bellechasse par le soutien aux besoins alimentaires, l'implication citoyenne et sa participation au développement durable des communautés.</t>
  </si>
  <si>
    <t>Aux familles et individus en situation de précarité alimentaire</t>
  </si>
  <si>
    <t>Dépannage alimentaire / Récupération des aliments / Insertion socio-professionnelle</t>
  </si>
  <si>
    <t>733, boulevard Frontenac Ouest, bureau 202</t>
  </si>
  <si>
    <t>G6G 7X9</t>
  </si>
  <si>
    <t>418 335-7404</t>
  </si>
  <si>
    <t>direction@gfgsappalaches.com</t>
  </si>
  <si>
    <t>https://appalaches.grandsfreresgrandessoeurs.ca/</t>
  </si>
  <si>
    <t>Offrir un modèle significatif aux enfants âgés de 6 à 14 ans issus de familles monoparentales ou recomposées. Améliorer l’estime de soi, les habitudes de vie et les habiletés sociales des élèves du primaire et du secondaire. Prévenir le décrochage scolaire auprès des élèves et soutenir les relations parents-enfants.</t>
  </si>
  <si>
    <t>Enfants 6-14 ans de familles monoparentales ou recomposées</t>
  </si>
  <si>
    <t>Jumelage / Programme Lire et grandir / Programme Horizon (aide aux devoirs) /  Programmes Go les filles et A vos marques ! / Camp pédagogique</t>
  </si>
  <si>
    <t>Sensensibilisation, promotion et défense des droits</t>
  </si>
  <si>
    <t>6150, rue Saint-Georges, local 353A</t>
  </si>
  <si>
    <t>G6V 4J8</t>
  </si>
  <si>
    <t>418 903-7878</t>
  </si>
  <si>
    <t>direction@grischap.org</t>
  </si>
  <si>
    <t>https://www.grischap.org/</t>
  </si>
  <si>
    <t>Démystifier l'homosexualité et la bisexualité dans la société ainsi que prévenir les infections transmises sexuellement et par le sang.</t>
  </si>
  <si>
    <t>Jeunesse</t>
  </si>
  <si>
    <t>Ateliers de sensibilisation / Jumelages / Formations / Rencontre / Groupe de soutien</t>
  </si>
  <si>
    <t>1017, boulevard Vachon Nord, suite 200A</t>
  </si>
  <si>
    <t>418 387-6888</t>
  </si>
  <si>
    <t>info@groupejonathan.ca</t>
  </si>
  <si>
    <t>http://www.groupejonathan.ca/</t>
  </si>
  <si>
    <t>Tendre la main aux personnes touchées par le cancer, les gens en fin de vie, ainsi que les personnes traversant un deuil afin de leur apporter soutien et réconfort.</t>
  </si>
  <si>
    <t>Personnes qui sont touchées par le cancer</t>
  </si>
  <si>
    <t xml:space="preserve">Groupe de soutien / Activités / Accompagnement / Proches aidants </t>
  </si>
  <si>
    <t>37, rue Notre-Dame Ouest, bureau 106</t>
  </si>
  <si>
    <t>G6G 1J1</t>
  </si>
  <si>
    <t>418 335-5355</t>
  </si>
  <si>
    <t>dg@canceretvie.com</t>
  </si>
  <si>
    <t>https://www.canceretvie.com/</t>
  </si>
  <si>
    <t>Assurer le bien-être des personnes atteintes de cancer ainsi que leurs proches. Regrouper les personnes atteintes de cancer ainsi que leurs proches. Contribuer à l’amélioration de leur qualité de vie physique, psychologique et spirituelle. Sensibiliser toute la population et toutes les autorités concernées.</t>
  </si>
  <si>
    <t>Accueil et écoute / Accompagnement et jumelage / Accompagnement département chimio / Rencontres individuelles / Ateliers / Conférences / Prêts prothèses capillaires / Prêt livres, CD / Activités sociales et sorties</t>
  </si>
  <si>
    <t>477, 90e Rue, bureau 250 (Place 90)</t>
  </si>
  <si>
    <t>G5Y 3L1</t>
  </si>
  <si>
    <t>418 227-1607</t>
  </si>
  <si>
    <t>direction@esperanceetcancer.org</t>
  </si>
  <si>
    <t>http://www.esperanceetcancer.org/</t>
  </si>
  <si>
    <t>Offrir des services et activités de soutien aux personnes ayant reçu un diagnostic de cancer et à leurs proches. Regrouper les personnes atteintes de cancer et contribuer à l’amélioration de leur qualité de vie physique, psychologique ainsi que spirituelle.</t>
  </si>
  <si>
    <t>Accueil téléphonique et accompagnement / Information, référence et prévention / Accompagnement médical / Relation aide / Service écoute téléphonique / Groupe entraide / Ateliers et formation croissance personnelle / Massothérapie / Services prothèses capillaires / Soins esthétiques / Bibliothèque et références</t>
  </si>
  <si>
    <t>Case postale 23</t>
  </si>
  <si>
    <t>G5Y 5C4</t>
  </si>
  <si>
    <t>418 227-1025</t>
  </si>
  <si>
    <t>direction@havre-eclaircie.ca</t>
  </si>
  <si>
    <t>http://www.havre-eclaircie.ca/</t>
  </si>
  <si>
    <t>Accueillir dans un milieu de vie sécurisant et de ressourcement transitoire, les femmes victimes de violence conjugale et leurs enfants afin qu'elles identifient leurs besoins et y trouvent réponse.</t>
  </si>
  <si>
    <t>Femmes victimes de violence</t>
  </si>
  <si>
    <t>Hébergement transitoire / Intervention individuelle et de groupe / Intervention jeunesse / Accompagnement dans les démarches / Suivi post-hébergement / Informations et références / Ateliers de croissance personnelle / Sensibilisation du milieu et partenaires / Écoute téléphonique / Maison 2e étape</t>
  </si>
  <si>
    <t>173, rue Sainte-Anne</t>
  </si>
  <si>
    <t>G6G 4C1</t>
  </si>
  <si>
    <t>418 338-1694</t>
  </si>
  <si>
    <t>direction@intervalleappalaches.com</t>
  </si>
  <si>
    <t>http://www.intervalleappalaches.com</t>
  </si>
  <si>
    <t>Maison d'hébergement et de transition pour les personnes atteintes de maladie mentale * collaboration à la mise sur pied de services d'hébergement et autres</t>
  </si>
  <si>
    <t>Personnes ayant problèmes de santé mentale</t>
  </si>
  <si>
    <t>Hébergement et transition / Évaluation / Apprentissage / Hébergement de crise et de dépannage / Répit / Supervision</t>
  </si>
  <si>
    <t>5-318, rue Verreault</t>
  </si>
  <si>
    <t>418 598-3235</t>
  </si>
  <si>
    <t>info@lcdba.onmicrosoft.com</t>
  </si>
  <si>
    <t>http://popotes.org/sab/la-chaudronnee-du-bel-age</t>
  </si>
  <si>
    <t>Former une association communautaire pour venir en aide aux personnes en perte d'autonomie. Aider les bénéficiaires par la préparation et la livraison de repas à domicile. Établir et opérer une cuisine pour permettre la préparation de ces repas.</t>
  </si>
  <si>
    <t>Personnes en perte d'autonomie</t>
  </si>
  <si>
    <t>Aide à domicile</t>
  </si>
  <si>
    <t>1197, rue Notre-Dame Est, bureau 100</t>
  </si>
  <si>
    <t>G6G 2V2</t>
  </si>
  <si>
    <t>418 335-1184</t>
  </si>
  <si>
    <t>lacroisee.direction@gmail.com</t>
  </si>
  <si>
    <t>http://lacroisee.info/</t>
  </si>
  <si>
    <t>Regrouper les membres de l’entourage d’une personne qui présente des manifestations cliniques reliées à un trouble majeur de santé mentale, de leur offrir une gamme de services de soutien, et ce, afin de leur permettre d’actualiser leur potentiel.</t>
  </si>
  <si>
    <t>Membres de l'entourage d'une personne vivant avec santé mentale</t>
  </si>
  <si>
    <t>Interventions psychosociales / Activités d'information / Groupe d'entraide / Activités de formation / Activités de sensibilisation / Mesures de repit-dépannage / Centre de documentation / Journal associatif "L'Envol"</t>
  </si>
  <si>
    <t>18480, boulevard Lacroix</t>
  </si>
  <si>
    <t>G5Y 5B8</t>
  </si>
  <si>
    <t>418 227-0897</t>
  </si>
  <si>
    <t>direction@croiseedeschemins.ca</t>
  </si>
  <si>
    <t>https://www.croiseedeschemins.ca/</t>
  </si>
  <si>
    <t>Aide à toute personne éprouvant des difficultés reliées à diverses dépendances par la prévention des conséquences de l'abus et le retrait temporaire du milieu.</t>
  </si>
  <si>
    <t>Personnes ayant problèmes de dépendance</t>
  </si>
  <si>
    <t>Programme de thérapie personnalisé / Groupe d'entraide / Soutien et évaluation téléphonique / Évaluation thérapeutique / Suivi post-thérapie / Journée partage / Conférence, ateliers</t>
  </si>
  <si>
    <t>5, rue Saint-Jean-Baptiste Est</t>
  </si>
  <si>
    <t>G5V 1J6</t>
  </si>
  <si>
    <t>418 248-7133</t>
  </si>
  <si>
    <t>direction@maisonlafrontiere.com</t>
  </si>
  <si>
    <t>https://maisonlafrontiere.com/</t>
  </si>
  <si>
    <t>Accueillir et aider les personnes en difficulté; homme, femme et enfant de tout âge, dans le respect de sa condition sociale.</t>
  </si>
  <si>
    <t>Personne en difficulté homme-femme-enfant</t>
  </si>
  <si>
    <t>Aide et entraide / Aide alimentaire / Accueil inconditionnel</t>
  </si>
  <si>
    <t>Case postale 363</t>
  </si>
  <si>
    <t>G6G 5T1</t>
  </si>
  <si>
    <t>418 335-5551</t>
  </si>
  <si>
    <t>dg@lagitee.ca</t>
  </si>
  <si>
    <t>http://www.lagitee.ca/femmes-466-accueil.php</t>
  </si>
  <si>
    <t>Offrir aux femmes victimes de violence conjugale et à leurs enfants, un milieu de vie sécuritaire et accueillant ainsi que toute une gamme de services dont le but premier est de permettre aux femmes de reprendre du pouvoir sur leur vie.</t>
  </si>
  <si>
    <t>Accueil et hébergement / intervention individuelle et de groupe / intervention jeunesse / accompagnement dans les démarches / suivi externe post-hébergement et sans hébergement / servcie écoute téléphonique / service d'aide et de soutien aux proches / activités de prévention écoles et autres / services d'aide postséparation / ressource 2e étape La Maison Louise</t>
  </si>
  <si>
    <t>Bellechasse, Lévis, Lotbinière</t>
  </si>
  <si>
    <t>Case postale 1257</t>
  </si>
  <si>
    <t>G6V 6R8</t>
  </si>
  <si>
    <t>418 833-8002</t>
  </si>
  <si>
    <t>direction@jonctionpourelle.com</t>
  </si>
  <si>
    <t>https://www.jonctionpourelle.com/</t>
  </si>
  <si>
    <t>Maison d’aide et d’hébergement pour femmes victimes de violence conjugale et leurs enfants.</t>
  </si>
  <si>
    <t>Hébergement / Intervention individuelle / Groupe et ateliers / Intervention-jeunesse /Camp de jour RESEN / Consultation téléphonique / Accompagnement dans les démarches / Promotion, sensibilisation et références / Consultation externe et suivi post-hébergement / Activités prévention en milieu scolaire / Aide aux proches</t>
  </si>
  <si>
    <t>289, 2ᵉ Avenue</t>
  </si>
  <si>
    <t>Lac-Etchemin</t>
  </si>
  <si>
    <t>G0R 1S0</t>
  </si>
  <si>
    <t>418 625-4700</t>
  </si>
  <si>
    <t>direction@lamaisondutournant.net</t>
  </si>
  <si>
    <t>http://www.maisondutournant.org/</t>
  </si>
  <si>
    <t>Offrir des services de répit hébergement aux familles vivant avec une personne déficiente intellectuelle et/ou physique, TED et/ou autiste.</t>
  </si>
  <si>
    <t>Répit-hébergement / Répit de fin de semaine / Camp été</t>
  </si>
  <si>
    <t>3288, avenue des Églises</t>
  </si>
  <si>
    <t>G6X 1W3</t>
  </si>
  <si>
    <t>418 832-1555</t>
  </si>
  <si>
    <t>lapasserellelevis@gmail.com</t>
  </si>
  <si>
    <t>http://www.la-passerelle.ca/</t>
  </si>
  <si>
    <t>Améliorer la qualité de vie des personnes vivant avec un problème de santé mentale. Favoriser la réinsertion sociale des personnes vivant avec un problème de santé mentale par une contribution de support, d'aide et d'assistance dans ses démarches de conquête d'autonomie et de réadaptation. Aider les personnes vivant avec un problème de santé mentale à développer leurs habiletés et compétences nécessaires à la vie quotidienne. Accompagner les personnes vivant avec un problème de santé mentale dans leurs démarches d'acquisition de compétences et d'habiletés dans la perspective d'une autonomie croissante stimulée le support et l'entraide mutuelle des personnes vivant avec un problème de santé mentale.</t>
  </si>
  <si>
    <t>Personne vivant avec un problème de santé mentale</t>
  </si>
  <si>
    <t>Activités / Intégration socioprofessionnelle</t>
  </si>
  <si>
    <t>1009, route de la Seigneurie</t>
  </si>
  <si>
    <t>Saint-Roch-des-Aulnaies</t>
  </si>
  <si>
    <t>G0R 4E0</t>
  </si>
  <si>
    <t>418 291-6322</t>
  </si>
  <si>
    <t>popoteroulantedesaulnaies@gmail.com</t>
  </si>
  <si>
    <t>http://popotes.org/sab/popote-roulante-des-aulnaies</t>
  </si>
  <si>
    <t>Venir en aide aux personnes âgées, handicapées ou convalescentes. Favoriser le maintien à domicile des bénéficiaires en leur livrant des repas chauds et équilibrés. Assurer une présence humaine qui brise la solitude et assurer un état de sécurité psychologique. Recruter, former et orienter des bénévoles à la défense et à la promotion des intérêts des membres.</t>
  </si>
  <si>
    <t>Personnes âgées, personnes convalescentes ou ayant un handicap</t>
  </si>
  <si>
    <t>Livraison de repas</t>
  </si>
  <si>
    <t>165, rue Notre-Dame Nord</t>
  </si>
  <si>
    <t>G6E 3Z4</t>
  </si>
  <si>
    <t>418 387-3650</t>
  </si>
  <si>
    <t>direction@entraidelarencontre.org</t>
  </si>
  <si>
    <t>https://www.entraidelarencontre.org/</t>
  </si>
  <si>
    <t>Sensibiliser la population et accompagner toute personne vivant avec la maladie mentale ou des difficultés en lien avec la santé mentale dans sa démarche de développement personnel, social et professionnel.</t>
  </si>
  <si>
    <t>Personne ayant une problématique de santé mentale</t>
  </si>
  <si>
    <t>Groupe d'entraide / Service en employabilité</t>
  </si>
  <si>
    <t>1494, route du Président-Kennedy Nord, C.P. 1</t>
  </si>
  <si>
    <t>G6E 3V8</t>
  </si>
  <si>
    <t>418 387-1230</t>
  </si>
  <si>
    <t>info@alzheimerchap.qc.ca</t>
  </si>
  <si>
    <t>http://www.alzheimerchap.qc.ca/</t>
  </si>
  <si>
    <t>Soulager la détresse et l’incapacité causées par la maladie d’Alzheimer ou autres affections connexes. Ceci auprès des personnes atteintes, de leurs proches, des intervenants et de la population en général.</t>
  </si>
  <si>
    <t>Personnes touchées par la maladie d'Alzheimer ou une maladie apparentée</t>
  </si>
  <si>
    <t>Référencement / Groupe d'information et de soutien / Ateliers d'information / Activité de jour, programme Music and Memory</t>
  </si>
  <si>
    <t>2434, route Marie-Victorin</t>
  </si>
  <si>
    <t>G7A 4H7</t>
  </si>
  <si>
    <t>418 831-1677</t>
  </si>
  <si>
    <t>info@grand-village.com</t>
  </si>
  <si>
    <t>https://grand-village.com/</t>
  </si>
  <si>
    <t>Faire vivre des expériences de plein air enrichissantes et adaptées aux enfants, adolescents et adultes vivant avec une DP ou une DI, aider les familles en leur offrant un répit où ils savent l’usager en sécurité et accessoirement rendre disponibles nos installations à des organismes sociaux et communautaires.</t>
  </si>
  <si>
    <t>Équitation thérapeutique / Rencontres évaluation / Camp de jour / Journées équestres thématiques / Ateliers éducatives et ludiques</t>
  </si>
  <si>
    <t>latourneedesmarmitons@gmail.com</t>
  </si>
  <si>
    <t>http://popotes.org/sab/la-tournee-des-marmitons-de-montmagny</t>
  </si>
  <si>
    <t>Contribuer au maintien à domicile et de sortir les gens de leur isolement par la distribution de repas chauds à domicile</t>
  </si>
  <si>
    <t>Aînés, adultes en perte d'autonomie, en convalescence, malades ou ayant un handicap</t>
  </si>
  <si>
    <t>881, avenue Taniata</t>
  </si>
  <si>
    <t>G6Z 2E3</t>
  </si>
  <si>
    <t>418 834-3603</t>
  </si>
  <si>
    <t>administration@ladoberge.ca</t>
  </si>
  <si>
    <t>http://adoberge.com/</t>
  </si>
  <si>
    <t>Répondre aux besoins des jeunes de 12 à 17 ans de la région Chaudière-Appalaches en matière de prévention et de dépannage, par le biais de l’hébergement temporaire et de ses services complémentaires, en vue de développer chez ces jeunes des comportements de citoyens et citoyennes responsables et autonomes.</t>
  </si>
  <si>
    <t>Adolescents 12 à 17 ans vivant des difficultés</t>
  </si>
  <si>
    <t>Hébergement / Dépannage / Post-hébergement</t>
  </si>
  <si>
    <t>5680, rue Saint-Louis</t>
  </si>
  <si>
    <t>G6V 4E5</t>
  </si>
  <si>
    <t>418 837-1113</t>
  </si>
  <si>
    <t>ladroit@ladroit.org</t>
  </si>
  <si>
    <t>https://ladroit.org/ladroit/</t>
  </si>
  <si>
    <t>Favoriser l'appropriation du pouvoir des personnes qui vivent et/ou qui ont vécu avec un problème de santé mentale. Ce doit être effectué dans une dynamique de respect de leur rythme, des limites, des choix et des conditions existentielles des personnes afin de les aider à défendre leurs droits et intérêts. Assister et accompagner les personnes dans la défense de leurs droits individuels en santé mentale. Stimuler l'appropriation du pouvoir des personnes par de l'information et différentes formations en matière de défense de droits en santé mentale. Contribuer à regrouper des personnes vivant et/ou ayant vécu avec un problème de santé mentale qui connaissent des situations similaires, afin qu'ils fassent valoir collectivement leurs droits et intérêts. Collaborer avec les organismes et individus ayant des préoccupations analogues. Encourager les personnes à développer leur potentiel et leur autonomie dans leurs démarches de défense de droits en santé mentale. Sensibiliser la population aux différentes problématiques sociales et juridiques liées à la santé mentale. Agir dans la collectivité afin de prévenir certains abus et formes de discrimination à l'endroit des personnes qui vivent et/ou qui ont vécu avec un problème de santé mentale.</t>
  </si>
  <si>
    <t>Personne vivant ou ayant vécu  un problème de santé mentale</t>
  </si>
  <si>
    <t>Formation / Promotion et sensibilisation / Aide et accompagnement / Intervention procative</t>
  </si>
  <si>
    <t>250, rue Caouette Ouest C.P. 191</t>
  </si>
  <si>
    <t>G6G 5S5</t>
  </si>
  <si>
    <t>418 338-6636</t>
  </si>
  <si>
    <t>info@alternativeappalaches.com</t>
  </si>
  <si>
    <t>https://alternativeappalaches.com</t>
  </si>
  <si>
    <t>Développer et de maintenir une pratique différente en matière de justice réparatrice pour les mineurs.</t>
  </si>
  <si>
    <t>Toute personne qu'elle soit ou pense être victime, qu'elle soit accusée, habitant sur le territoire</t>
  </si>
  <si>
    <t xml:space="preserve">Ateliers, formations / Prévention et règlement des différends / Service pivot / Programmes </t>
  </si>
  <si>
    <t>182, avenue de la Fabrique, suite 103</t>
  </si>
  <si>
    <t>G5V 2J8</t>
  </si>
  <si>
    <t>418 248-0068</t>
  </si>
  <si>
    <t>direction@lancre.org</t>
  </si>
  <si>
    <t>https://www.lancre.org/</t>
  </si>
  <si>
    <t>nouveauxsentiers@globetrotter.net</t>
  </si>
  <si>
    <t>418 359-3348</t>
  </si>
  <si>
    <t>Offrir des services de soutien, d’entraide et d’accompagnement aux membres de l’entourage de personnes atteintes de maladie mentale.</t>
  </si>
  <si>
    <t>Membres de l'entourage d'une personne vivant avec un problème de santé mentale</t>
  </si>
  <si>
    <t>Interventions psychosociales / Information / Formation / Groupes de soutien / Répit-dépannage</t>
  </si>
  <si>
    <t>25, avenue Sainte-Marie</t>
  </si>
  <si>
    <t>G5V 2R6</t>
  </si>
  <si>
    <t>418 248-3055</t>
  </si>
  <si>
    <t>contact@arcencielrpph.com</t>
  </si>
  <si>
    <t>https://www.arcencielrpph.com/</t>
  </si>
  <si>
    <t>Améliorer les conditions de vie des personnes handicapées, de favoriser leur autonomie, de promouvoir leur intégration sociale, de faciliter leur accessibilité à l'éducation et au marché du travail ainsi que de défendre les droits et les intérêts des parents et des personnes handicapées.</t>
  </si>
  <si>
    <t>Services activités sociales et intégration / Répit de jour et de fin de semaine / Répit-hébergement / Centre activité de jour / Camp estival et camp de jour / Service dépannage / Service de garde en congé scolaire</t>
  </si>
  <si>
    <t>1375, rue Principale</t>
  </si>
  <si>
    <t>Saint-Malachie</t>
  </si>
  <si>
    <t>G0R 3N0</t>
  </si>
  <si>
    <t>418 642-5785</t>
  </si>
  <si>
    <t>direction@larchechaudiereappalaches.ca</t>
  </si>
  <si>
    <t>http://larcheleprintemps.org/</t>
  </si>
  <si>
    <t>Créer un milieu de vie familial et communautaire favorisant le plein épanouissement des personnes ayant une déficience intellectuelle.</t>
  </si>
  <si>
    <t>Milieu de vie communautaire / Activités et centre de jour</t>
  </si>
  <si>
    <t>3475, avenue Notre-Dame</t>
  </si>
  <si>
    <t>G2G 0C4</t>
  </si>
  <si>
    <t>581 443-3325</t>
  </si>
  <si>
    <t>administration@lauralemerveil.ca</t>
  </si>
  <si>
    <t>http://www.lauralemerveil.ca/</t>
  </si>
  <si>
    <t>Laura Lémerveil est un organisme qui œuvre auprès des enfants en situation de polyhandicap. Nous soutenons, accompagnons et cheminons avec l’enfant et sa famille tout au long de son parcours de vie et offrons un continuum de services de proximité normalisant axé sur l’accomplissement, l’autodétermination et la participation sociale. Grâce à notre approche unique, nous créons un environnement favorable à l’émerveillement, la découverte, l’apprentissage et l’accomplissement de soi selon les étapes de la vie. Malgré la lourdeur des handicaps, il est essentiel pour nous que chacun touche de près à la normalité et qu’il s’intègre dans sa famille, son milieu de vie avec ses amis et même dans la communauté.</t>
  </si>
  <si>
    <t>Enfants et adolescents et jeunes adultes vivant en situation de handicaps à expressions multiples et sévères parfois associés à des troubles de santé complexes</t>
  </si>
  <si>
    <t>Répit gardiennage avec ou sans hébergement  / Camp de jour / Ateliers socioprofessionnels / Soins palliatifs</t>
  </si>
  <si>
    <t>580, route Bégin</t>
  </si>
  <si>
    <t>Saint-Anselme</t>
  </si>
  <si>
    <t>G0R 2N0</t>
  </si>
  <si>
    <t>418 887-7117</t>
  </si>
  <si>
    <t>direction@cestmoncarrefour.com</t>
  </si>
  <si>
    <t>http://www.cestmoncarrefour.com/</t>
  </si>
  <si>
    <t>Centre de services pour les jeunes adultes de 16-35 ans. Le rôle consiste d’accueillir, d’informer, d’orienter et accompagner dans leur cheminement de formation, de recherche d’emploi et de prédémarrage d’entreprise. Vise l’amélioration des conditions de vie, l’intégration au milieu et la concrétisation de projets.</t>
  </si>
  <si>
    <t>Jeunes adultes de 16 à 35 ans</t>
  </si>
  <si>
    <t>Ateliers thématiques / Dépistage / Prévention et sensibilisation / Référence et accompagnement / Médiation / SuiviDépannage alimentaire</t>
  </si>
  <si>
    <t>2640, boulevard Dionne</t>
  </si>
  <si>
    <t>G5Y 3X8</t>
  </si>
  <si>
    <t>418 221-7123</t>
  </si>
  <si>
    <t>direction@parrainagejeunesse.com</t>
  </si>
  <si>
    <t>https://parrainagejeunesse.com/</t>
  </si>
  <si>
    <t>Briser l'isolement d'enfants ou adolescent qui vivent des situations difficiles dans leur contexte familial ou qui éprouvent des difficultés dans leurs relations interpersonnelles. Service de parrainage par des bénévoles.</t>
  </si>
  <si>
    <t>Enfants ou adolescents vivant des situations difficles dans leur contexte familial</t>
  </si>
  <si>
    <t>Programme mentorat / Jumelage / Service d'animation / Entraide Mamie-Soleil</t>
  </si>
  <si>
    <t>100, place de l'Église</t>
  </si>
  <si>
    <t>Cap-Saint-Ignace</t>
  </si>
  <si>
    <t>G0R 1H0</t>
  </si>
  <si>
    <t>418 715-0500</t>
  </si>
  <si>
    <t>cercledelamitie9512@gmail.com</t>
  </si>
  <si>
    <t>http://www.211quebecregions.ca/record/QBC1796</t>
  </si>
  <si>
    <t>Rends des services afin de favoriser le soutien à domicile des aînés de leur municipalité par des actions bénévoles. Ces services se font sous la forme de popote roulante, d’accompagnement bénévole pour les rendez-vous médicaux, de visites d’amitié ainsi que d’activités sociales comme des repas communautaires et des sorties extérieures.</t>
  </si>
  <si>
    <t>Personnes âgées, handicapées ou malades, couples en difficultés, jeunes en difficultés</t>
  </si>
  <si>
    <t>Repas communautaire / Accompagnement-transport / Popote roulante / Visite d'amitié / Service dépannage</t>
  </si>
  <si>
    <t>190, rue Saint-Joseph</t>
  </si>
  <si>
    <t>418 835-1967</t>
  </si>
  <si>
    <t>contrevent@contrevent.org</t>
  </si>
  <si>
    <t>http://www.contrevent.org/</t>
  </si>
  <si>
    <t>Regrouper les membres de l’entourage d’une personne ayant un trouble majeur de santé mentale, leur offrir une gamme de services de soutien, et ce, afin de leur permettre d’actualiser leur potentiel.</t>
  </si>
  <si>
    <t>Intervention psychosociales / Groupes de soutien / Groupes psychoéducatifs / Activités de sensibilisaiton / Activités d'informaiton / Activités sociales / Mesures de répit / Accompagnement pour requête en vue d'une ordonnacne d'évaluation psychiatrique</t>
  </si>
  <si>
    <t>4577, boulevard Guillaume Couture</t>
  </si>
  <si>
    <t>418 603-3915</t>
  </si>
  <si>
    <t>coordination@filon.ca</t>
  </si>
  <si>
    <t>https://filon.ca/</t>
  </si>
  <si>
    <t>Soulager toutes formes de pauvreté en offrant aux personnes vivant des difficultés monétaires, sociales, physiques, intellectuelles ou de santé mentale, des activités collectives, des événements solidaires, des activités d'entraide, des ateliers, des formations et autres innovations sociales afin de construire un réseau social fort soutenant les individus dans leurs défis de vie.</t>
  </si>
  <si>
    <t>Cuisines collectives, dîners collectifs / Jardin collectif / Accompagnement / Aide alimentaire d'urgence / Ateliers, session d'information / Réseau éclaireur.es, ÉPA /</t>
  </si>
  <si>
    <t>Case postale 2008</t>
  </si>
  <si>
    <t>G0R 2B0</t>
  </si>
  <si>
    <t>418 247-7622</t>
  </si>
  <si>
    <t>direction@lehavredesfemmes.com</t>
  </si>
  <si>
    <t>http://www.lehavredesfemmes.com/</t>
  </si>
  <si>
    <t>Offrir aux femmes un lieu d’accueil et d’hébergement temporaire où soutien, de l’information et des références vers les autres ressources existantes du milieu leur seront assurées.</t>
  </si>
  <si>
    <t>Hébergement / accueil avec ou sans hébergement / suivi post-hébergement / consultations externes / écoute téléphonique / intervention-femmes / intervention-jeunesse / accompagnement démarche et défense des droits / références vers autres ressources et services / promotion-sensibilisation / aide matérielle</t>
  </si>
  <si>
    <t>327, rue Labbé</t>
  </si>
  <si>
    <t>G6G 1Z2</t>
  </si>
  <si>
    <t>418 335-6989</t>
  </si>
  <si>
    <t>directionlehavre@outlook.com</t>
  </si>
  <si>
    <t>https://entraidehavre.ca/</t>
  </si>
  <si>
    <t>Améliorer la qualité de vie de la personne vivant avec un problème de santé mentale : briser l’isolement, aider et accompagner, favoriser la réinsertion sociale, stimuler le support et l'entraide mutuelle des personnes vivant avec un problème de santé mentale.</t>
  </si>
  <si>
    <t>Rencontre individuelle / Activités / Service de soutien à l'intégration socioprofessionnelle</t>
  </si>
  <si>
    <t>620A, boulevard Renault</t>
  </si>
  <si>
    <t>Beauceville</t>
  </si>
  <si>
    <t>G5X 1M8</t>
  </si>
  <si>
    <t>418 774-2444</t>
  </si>
  <si>
    <t>lemurmure@lemurmure.org</t>
  </si>
  <si>
    <t>http://web.lemurmure.org/</t>
  </si>
  <si>
    <t>Regrouper en corporation les personnes ayant ou ayant eu un problème de santé mentale, leurs parents et leurs amis en vue d'améliorer leur qualité de vie et d'assurer leur bien-être. Défendre et promouvoir les droits et les intérêts des personnes ayant ou ayant eu un problème de santé mentale. Sensibiliser et informer le public et les membres sur les problèmes de santé mentale. Promouvoir ou organiser des services et activités de toutes natures, nécessaires aux personnes ayant ou ayant eu un problème de santé mentale, et ce, en relation avec les buts de la corporation. Favoriser la réintégration sociale des personnes ayant ou ayant eu un problème de santé mentale par une contribution de support, d'aide et d'assistance dans cette démarche de conquête d'autonomie. Accompagner la personne dans sa démarche d'acquisition de compétences et d'habiletés dans la perspective d'une autonomie croissante. Contribuer à la mise en place, la connaissance, la coordination et la complémentarité des ressources et des services du milieu dont la personne atteinte a besoin dans son cheminement.</t>
  </si>
  <si>
    <t>Personnes ayant ou ayant eu un problème de santé mentale, leurs parents et leurs amis</t>
  </si>
  <si>
    <t>Groupe d'entraide / Insertion socioprofessionnelle / Ateliers de sensibilisation / Formations</t>
  </si>
  <si>
    <t>6150, rue Saint-Georges</t>
  </si>
  <si>
    <t>418 833-4477</t>
  </si>
  <si>
    <t>direction@patrolevis.org</t>
  </si>
  <si>
    <t>https://www.patrodelevis.com/</t>
  </si>
  <si>
    <t>Être une référence en tant qu'organisme communautaire et de loisirs par les valeurs qui nous guident, l'expérience unique que nous offrons, notre héritage et notre présence dans toute la ville. Par l'animation de loisirs accessibles et de services communautaires, offrir à la communauté lévisienne de toute condition des milieux de vie inspirants et unique où l'on peut partager, s'amuser, créer des liens et évoluer en s'imprégnant des valeurs humaines. Imprégné par les valeurs chrétiennes des Religieux Saint-Vincent de Paul, voici les valeurs qui nous guideront dans nos pensées, nos actions, nos décisions et nos relations. Respect des personnes, entraide, accessibilité, engagement, pérennité.</t>
  </si>
  <si>
    <t>Activités de jour</t>
  </si>
  <si>
    <t>9200, 22ᵉ Avenue</t>
  </si>
  <si>
    <t>G5Y 7R6</t>
  </si>
  <si>
    <t>418 227-2025</t>
  </si>
  <si>
    <t>le.rappel@globetrotter.net</t>
  </si>
  <si>
    <t>https://lerappel.org/</t>
  </si>
  <si>
    <t>Offre des services spécialisés lui permettant de développer son plein potentiel et reprendre le pouvoir sur sa vie, et ce, dans le respect de ses moyens et ses capacités.
Briser l’isolement, de favoriser le sentiment d’appartenance au groupe et à la communauté pour ainsi agir sur l’estime personnelle et le maintien de l’autonomie et la prise en charge.</t>
  </si>
  <si>
    <t>Personnes ayant un problème de santé mentale</t>
  </si>
  <si>
    <t>Groupe d’entraide / Développement et maintien en emploi / Intégration socioprofessionnelle</t>
  </si>
  <si>
    <t>C.P. 54</t>
  </si>
  <si>
    <t>G5V 3S3</t>
  </si>
  <si>
    <t>418 291-8383</t>
  </si>
  <si>
    <t>allaitement@lerelait.com</t>
  </si>
  <si>
    <t>https://www.lerelait.com/</t>
  </si>
  <si>
    <t>Soutien à l'allaitement, promotion de l'allaitement.</t>
  </si>
  <si>
    <t>Aide téléphonique / Marrainage / Atelier latte matinal / Achat ou location tire-lait / Portathèque achat ou location / Rencontres prénatales / Consultante en lactation IBCLC / Rencontre de groupe et individuelle</t>
  </si>
  <si>
    <t>477, 90ᵉ Rue, bureau 240</t>
  </si>
  <si>
    <t>418 227-6464</t>
  </si>
  <si>
    <t>info@lesillon.com</t>
  </si>
  <si>
    <t>http://lesillon.com/</t>
  </si>
  <si>
    <t>Regrouper les membres de l’entourage d’une personne qui présente des manifestations cliniques reliées à un trouble majeur de santé mentale, de leur offrir une gamme de services, de soutien, et ce, afin de leur permettre d’actualiser leur plein potentiel.</t>
  </si>
  <si>
    <t>Interventions psychosociales / Accompagnement pour requêtes d'évaluations psychiatriques / Activités entre pairs / Activités d'informaiton / Activités de formation / Activités de sensibilisation / Répit-dépannage</t>
  </si>
  <si>
    <t>64, rue Saint-Jean-Baptiste Ouest</t>
  </si>
  <si>
    <t>G5V 3B7</t>
  </si>
  <si>
    <t>418 248-4948</t>
  </si>
  <si>
    <t>direction@traitdunionmontmagny.com</t>
  </si>
  <si>
    <t>http://traitdunionmontmagny.com/</t>
  </si>
  <si>
    <t>Offre un milieu de vie et différents volets de services, encourageant les gens à reprendre du pouvoir et de la confiance en eux afin d’améliorer leur condition de vie.</t>
  </si>
  <si>
    <t>Personnes ayant problème de santé mentale</t>
  </si>
  <si>
    <t>Groupe d’entraide / Hébergement / Développement et maintien en emploi</t>
  </si>
  <si>
    <t>147, rue Labbé</t>
  </si>
  <si>
    <t>418 607-0545</t>
  </si>
  <si>
    <t>pascaltache@videotron.ca</t>
  </si>
  <si>
    <t>https://www.entraidepascaltache.org/</t>
  </si>
  <si>
    <t>Améliorer les conditions de vie des personnes vivant avec une limitation physique, intellectuelle ou sensorielle ainsi que leurs parents.</t>
  </si>
  <si>
    <t>Groupe d'entraide sensorielle / Groupe d'intégration sociale (jardins communautaires, cuisines collectives, activités cuisine et repas communautaires) / Activités artistiques / Sorties diverses / Parrainage civique / Défense de droits</t>
  </si>
  <si>
    <t>212, route 283</t>
  </si>
  <si>
    <t>Saint-Fabien-de-Panet</t>
  </si>
  <si>
    <t>G0R 2J0</t>
  </si>
  <si>
    <t>418 234-3496</t>
  </si>
  <si>
    <t>lesamiesdepanet@outlook.com</t>
  </si>
  <si>
    <t>http://www.211quebecregions.ca/record/QBC1801</t>
  </si>
  <si>
    <t>Favoriser le maintien à domicile des gens du milieu, particulièrement les personnes âgées, handicapées ou malades. Offrir un soutien matériel et moral à ces personnes. Défendre et promouvoir les intérêts de ces personnes auprès de tout organisme ou gouvernement. Recevoir des dons, legs et autres contributions de même nature en argent, en valeur mobilière ou immobilière.</t>
  </si>
  <si>
    <t>Personnes aînées, familles à faible revenu</t>
  </si>
  <si>
    <t>Accompagnement-transport pour visites médicales / Repas communautaires / Popote roulante / Comptoir vestimentaire</t>
  </si>
  <si>
    <t>183, rang Terrebonne</t>
  </si>
  <si>
    <t>Sainte-Perpétue</t>
  </si>
  <si>
    <t>G0R 3Z0</t>
  </si>
  <si>
    <t>www.nouveauxsentiers.org</t>
  </si>
  <si>
    <t>Améliorer la qualité de vie des personnes ayant des problèmes de santé mentale et favoriser la réintégration de ces personnes sur le plan social, personnel et professionnel par une contribution de soutien, d'aide et d'assistance dans cette démarche de conquête d'autonomie. Accompagner la personne vivant avec la maladie mentale dans sa démarche d'acquisition de compétences et d'habiletés dans la perspective d'une autonomie croissante.</t>
  </si>
  <si>
    <t>Personnes ayant des problèmes de santé mentale</t>
  </si>
  <si>
    <t>Cuisine collectives / Intervention, accompagnement, écoute / Rencontre individuelle / Service de transport / Programme PAAS-ACTION / Ateliers / Activités de formation, d'information et de sensibilisation / Projet  coalition pour le développement de PSL</t>
  </si>
  <si>
    <t>216, 2e Avenue</t>
  </si>
  <si>
    <t>418 625-4112</t>
  </si>
  <si>
    <t>lessentiel@sogetel.net</t>
  </si>
  <si>
    <t>http://lessentieletchemins.com/</t>
  </si>
  <si>
    <t>Travaille dans le but de réduire les effets de la pauvreté pour les personnes à faible revenu de la MRC des Etchemins. L'organisme souhaite également favoriser l'autonomie alimentaire et l'inclusion sociale.</t>
  </si>
  <si>
    <t>Personnes à faible revenu</t>
  </si>
  <si>
    <t>Aide alimentaire / Dépannage alimentaire / Comptoir vestimentaire / Cuisines collectives</t>
  </si>
  <si>
    <t>1521A, route 277</t>
  </si>
  <si>
    <t>418 625-3817</t>
  </si>
  <si>
    <t>eveil@sogetel.net</t>
  </si>
  <si>
    <t>https://lesateliersdeleveil.com/</t>
  </si>
  <si>
    <t>Briser l'isolement. Améliorer la qualité de vie des personnes atteintes de troubles mentaux. Favoriser la réintégration sociale de la personne par une contribution de support, d'aide ou d'assistance dans cette démarche de conquête d'autonomie. Créer un programme d'activités valorisantes. Etc.</t>
  </si>
  <si>
    <t>Personnes atteintent de troubles mentaux</t>
  </si>
  <si>
    <t>Sorties éducatives/culturelles / Sorties sociales / Dîners communautaires / Ateliers / Intégration en emploi</t>
  </si>
  <si>
    <t>1083, boulevard Vachon Nord, local 105</t>
  </si>
  <si>
    <t>G6E 1M8</t>
  </si>
  <si>
    <t>418 387-3391</t>
  </si>
  <si>
    <t>info@lienpartage.org</t>
  </si>
  <si>
    <t>https://www.lienpartage.org/</t>
  </si>
  <si>
    <t>Offrir des services bénévoles de soutien à domicile à toute personne en perte d’autonomie et des activités de promotion de la santé aux personnes de 50 ans et plus. Organiser des activités collectives de loisir, culturelles, éducatives, récréatives, sportives et communautaires.</t>
  </si>
  <si>
    <t>Personnes perte autonomie</t>
  </si>
  <si>
    <t>soutien domicile personnes perte autonomie / promotion santé / popote-roulante / soutien proches aidants / accompagnement transport-médical / visites d'amitié / Services de travail de milieu aînés</t>
  </si>
  <si>
    <t>Lévis, Lotbinière</t>
  </si>
  <si>
    <t>5955, rue Saint-Laurent, bureau 301</t>
  </si>
  <si>
    <t>G6V 3P5</t>
  </si>
  <si>
    <t>418 834-0155</t>
  </si>
  <si>
    <t>levis@equijustice.ca</t>
  </si>
  <si>
    <t>http://equijustice.ca/</t>
  </si>
  <si>
    <t>17, rue des Érables</t>
  </si>
  <si>
    <t>418 728-2085</t>
  </si>
  <si>
    <t>direction@oasisdelotbiniere.org</t>
  </si>
  <si>
    <t>http://www.oasisdelotbiniere.org/</t>
  </si>
  <si>
    <t>Améliorer la qualité de vie des personnes vivant ou ayant vécu un problème de santé mentale, une période difficile ou un déséquilibre émotionnel.</t>
  </si>
  <si>
    <t>Personnes vivant ou ayant un problème de santé mentale</t>
  </si>
  <si>
    <t>Volet milieu de vie (activités régulières tel que sportives, culturelles, créatives et récréatives, développement social, entraide, démocratiques, reas communautaires, cuisisnes collectives et activités spéciales tel que sorties, fêtes, reconniassance) / Volet connaissance de soi et vers la communauté (activités marchand de lunettes, cuisines collectives, alternative-santé, programme d'intégration sociale, bibliothèque, alphabétisation, journal Le Partage, Femme de coeur) / Volet intégration au travail(activités de suivi, maintien et intégration à l'emploi, soutien aux employeurs)</t>
  </si>
  <si>
    <t>565, 161e Rue</t>
  </si>
  <si>
    <t>G5Y 2H6</t>
  </si>
  <si>
    <t>418 228-9192</t>
  </si>
  <si>
    <t>direction@mfbeauceetchemins.org</t>
  </si>
  <si>
    <t>https://www.mfbeauceetchemins.org/</t>
  </si>
  <si>
    <t>La Maison de la Famille Beauce-Etchemins a pour mission de promouvoir le bien-être de la famille sur le plan moral et social, c’est-à-dire offrir aux familles vivant des problèmes d’adaptation et de fonctionnement, un lieu communautaire où les services sont offerts d’une façon accueillante et désinstitutionnalisée, basés sur la dynamique familiale en privilégiant l’approche de groupe et l’intervention brève. La MFBE se veut un organisme qui encourage la prise en charge par les utilisateurs eux-mêmes des activités et des services offerts.</t>
  </si>
  <si>
    <t>Toute la famille, tout parent, enfant et individu</t>
  </si>
  <si>
    <t>Ateliers / Programme Y'APP / Programme SSS-PACE / Cuisines collectives / Répit / Droits d'accès supervisés - Droits de sorties / Droits d'accès suppervisés - Droits de visites / Espace Parents / Halte-Allaitement</t>
  </si>
  <si>
    <t>730, rue Taniata, local 130</t>
  </si>
  <si>
    <t>G6Z 2C5</t>
  </si>
  <si>
    <t>418 208-0219</t>
  </si>
  <si>
    <t>anick.campeau@maisonfamille.net</t>
  </si>
  <si>
    <t>http://maisonfamille.net/</t>
  </si>
  <si>
    <t>La Maison de la Famille Chutes-Chaudière est un organisme communautaire d’expérience qui offre des activités de développement pour les enfants et de soutien aux parents.  Le service de la halte-garderie est notamment disponible depuis 2003 pour les parents avec des horaires atypiques et les ateliers préscolaires 3-5 ans le sont depuis 2010. Nous sommes membres de l’Association des Haltes-Garderies Communautaire du Québec (AHGCQ) et membres de la Fédération québécoise des organismes communautaires Famille (FQOCF). Nos valeurs d’ouverture, de respect et d’engagement, ainsi que notre programmation variée et professionnelle font de nous un milieu de vie connu et reconnu comme étant une ressource incontournable et innovante pour les familles de Lévis. À noter que nous sommes aussi les prestataires de services à la halte-garderie de l’Assemblée nationale du Québec.</t>
  </si>
  <si>
    <t>Toutes les familles de la ville de Lévis</t>
  </si>
  <si>
    <t>Halte-garderie / Programme préscolaire / Consultations psychosociales / Services d'éducation spécialisée communautaires / Service de consultation juridique</t>
  </si>
  <si>
    <t>132, rue Aubé</t>
  </si>
  <si>
    <t>418 883-3101</t>
  </si>
  <si>
    <t>direction@mfbellechasse.org</t>
  </si>
  <si>
    <t>https://www.mfbellechasse.org/</t>
  </si>
  <si>
    <t>La Maison de la famille de Bellechasse est un lieu d’accueil chaleureux, d’aide et de support aux familles et aux individus de Bellechasse tout au long des différentes étapes et situations de la vie. Elle favorise l’engagement bénévole et l'entraide entre les familles et la communauté. Elle joue un rôle actif en matière de prévention, de promotion, d’information et d’éducation. Organisme communautaire famille à but non lucratif, la Maison de la famille de Bellechasse oeuvre depuis janvier 1992 dans les municipalités de la MRC de Bellechasse. Elle a été mise sur pied à l’initiative des gens de la communauté à partir des besoins exprimés par les familles.</t>
  </si>
  <si>
    <t>Halte-garderie / Relevailles / Deuil périnatal / Caverne d'Ali-bébé / Consultation en allaitement / Consultation sommeil de bébé / Démonstration pour l'installation des sièges d'autos / Clinique d'impôts / Tire-lait et accessoires</t>
  </si>
  <si>
    <t>21, rue Principale</t>
  </si>
  <si>
    <t>Saint-Pamphile</t>
  </si>
  <si>
    <t>G0R 3X0</t>
  </si>
  <si>
    <t>418 356-3737</t>
  </si>
  <si>
    <t>maisondelafamille@mdflislet.com</t>
  </si>
  <si>
    <t>http://maisonfamillemrclislet.com/</t>
  </si>
  <si>
    <t>Promouvoir le mieux-être des familles, couples et individus en mettant à leur disposition des programmes et des activités qui les soutiennent dans leurs tâches, leur développement et leurs responsabilités. L’organisme est un espace public essentiel pour briser l’isolement. Ses points de service sont des lieux de partage qui contribuent au développement de la solidarité sociale et à l’enrichissement collectif.</t>
  </si>
  <si>
    <t>Personnes seules, couples (avec ou sans enfants), enfants, adolescents, adultes et aînés</t>
  </si>
  <si>
    <t>Accueil et écoute / Aide à la famille - matériel scolaire - dîners scolaires / Aide alimentaire / Centre de périnatalité sociale / Dépano-Meubles / Éveil à la lecture, à l'écriture et biblio-mobile / Halte garderie / Jardin communautaire / Popote roulante / Programme d'entraide / Saute mouton / Se relever avec bébé / Siège d'autos / Ateliers / Cuisines collectives / Programme Y'APP / Cuisinons entre petits bedons</t>
  </si>
  <si>
    <t>392, avenue Proulx</t>
  </si>
  <si>
    <t>G6E 4B1</t>
  </si>
  <si>
    <t>418 387-3585</t>
  </si>
  <si>
    <t>luce.lacroix@maisonfamillenb.com</t>
  </si>
  <si>
    <t>http://www.maisonfamillenb.com/</t>
  </si>
  <si>
    <t>Offrir des services tant novateurs que de qualité dans le but de favoriser le mieux-être des familles de la Nouvelle-Beauce.</t>
  </si>
  <si>
    <t>Familles de la MRC Nouvelle-Beauce</t>
  </si>
  <si>
    <t xml:space="preserve">Accueil et écoute / Accompagnement et de référence / Halte garderie / Ma famille câlins / Préparation à la naissance / Cuisines collectives / Anim'action / Aide aux devoirs / Récréation imparfaite / Activités familiales / Ateliers - avoir des ados sans les avoir à dos - Bougeotte et gigote -  Estime de soi Adulte - Comment aider l'estime de soi chez mon enfant - Gestion du stress - Y'APP personne de parfait -  Faire équipe avec nos émotions - Éveil - Le jam des p'tits bob - Ateliers crétatifs / Rencontres prénatales </t>
  </si>
  <si>
    <t>81, rue Rousseau</t>
  </si>
  <si>
    <t>418 881-3486</t>
  </si>
  <si>
    <t>maisonfamillelotbiniere@telus.net</t>
  </si>
  <si>
    <t>http://www.maisonfamillelotbiniere.com/</t>
  </si>
  <si>
    <t>Avec une vision Pro-Parents, contribuer à l'enrichissement parental en valorisant et en accompagnant les parents et en reconnaissant les grands-parents pour favoriser l'épanouissement des enfants pour les familles des 18 municipalités de la MRC la gratuité de tous les services.</t>
  </si>
  <si>
    <t>Coaïnomanes anonymes toutes formes de dépendances / Halte garderie / Soutien séparation et coparentalité / Accompagnement couples / Écoute et accompagnement / Pour mieux intervenir / Soutien pour les hommes / Médiation familiale - avocat / Outils éducatifs / Médiation citoyenne / Fleur-Coeur-Temps / L'Entraide / Soutien-allaitement / Cours prénataux / Service droit d'accès</t>
  </si>
  <si>
    <t>33, route du Président-Kennedy</t>
  </si>
  <si>
    <t>G6V 6C1</t>
  </si>
  <si>
    <t>418 835-5926</t>
  </si>
  <si>
    <t>maisonrev@gmail.com</t>
  </si>
  <si>
    <t>https://www.centraide-quebec.com/organisation/maison-de-la-famille-r-e-v-rive-sud/</t>
  </si>
  <si>
    <t>Favoriser la continuité des liens familiaux après une séparation des parents, prioritairement auprès des familles démunies. Prévenir la violence (psychologique, verbale, physique et sexuel) infligée aux enfants. Réduire les conséquences des rapports conflictuels des parents sur les enfants.</t>
  </si>
  <si>
    <t>Parents qui ont besoin d'un service de supervision de droits d'accès</t>
  </si>
  <si>
    <t>Visites supervisées / Échanges de garde supervisés / Ateliers</t>
  </si>
  <si>
    <t>5501, rue Saint-Georges</t>
  </si>
  <si>
    <t>G6V 4M7</t>
  </si>
  <si>
    <t>418 835-5603</t>
  </si>
  <si>
    <t>maison@maisonfamille-rs.org</t>
  </si>
  <si>
    <t>https://www.maisonfamille-rs.org/</t>
  </si>
  <si>
    <t>Avec une approche humaine, la Maison de la Famille Rive-Sud est présente pour offrir, à toutes les familles, des services et des activités visant à les valoriser, les soutenir et les rassembler pour favoriser leur épanouissement.</t>
  </si>
  <si>
    <t>Les familles de Lévis</t>
  </si>
  <si>
    <t>Ateliers, conférences et formation / Créacafés / Mission intégration / Consultations et médiation / groupe sur le deuil / Jeudis-jasette / Activités de fin de semaine / Travail de proximité / Gardiens averits / Halte-répit / Rencontres interculturelles / Programme Y'APP</t>
  </si>
  <si>
    <t>126, rue Belleau</t>
  </si>
  <si>
    <t>Saint-Henri</t>
  </si>
  <si>
    <t>G0R 3E0</t>
  </si>
  <si>
    <t>418 882-6173</t>
  </si>
  <si>
    <t>mdjadozone@hotmail.com</t>
  </si>
  <si>
    <t>http://www.adozone.ca</t>
  </si>
  <si>
    <t>Favoriser et promouvoir le développement intégral des jeunes et plus particulièrement pour la catégorie des 12 à 17 ans; favoriser la création de ressources diverses permettant de venir en aide aux jeunes; favoriser le développement de diverses ressources vouées à l’aide et à l’entraide existant dans le milieu.</t>
  </si>
  <si>
    <t>Jeunes de 12 à 17 ans</t>
  </si>
  <si>
    <t>Activités ludiques et de divertissement</t>
  </si>
  <si>
    <t>205, avenue du Pont</t>
  </si>
  <si>
    <t>G6E 2Y1</t>
  </si>
  <si>
    <t>418 386-3364</t>
  </si>
  <si>
    <t>mdj_utopie@hotmail.com</t>
  </si>
  <si>
    <t>http://www.mdjutopie.com/</t>
  </si>
  <si>
    <t>Sur une base volontaire, dans leur communauté, de tenir un lieu de rencontre animé où les jeunes de 12 à 17 ans, au contact d’adultes significatifs, pourront devenir des citoyens critiques, actifs et responsables.</t>
  </si>
  <si>
    <t>Activités d'aide, écoute, référence et éducation sociale / Activités de prévention-promotion / Activités ludiques, culturelles, artistiques et sportives / Travail de rue</t>
  </si>
  <si>
    <t>85-A, rue Grand Tronc</t>
  </si>
  <si>
    <t>G6K 1C3</t>
  </si>
  <si>
    <t>418 831-7582</t>
  </si>
  <si>
    <t>direction@amalgamemdj.com</t>
  </si>
  <si>
    <t>1125, avenue du Palais</t>
  </si>
  <si>
    <t>418 957-2892</t>
  </si>
  <si>
    <t>dg@mdjbeaucecentre.com </t>
  </si>
  <si>
    <t>http://www.mdjbeaucecentre.com/</t>
  </si>
  <si>
    <t>Activités de prévention et sensibilisation / Activités diverses : culinaires, ludiques, sportives, loisirs et sorties extérieures / Activités d'implication dans la communauté et de participation citoyenne / Activités éducatives / Programme d'été Multi-aventures / Projet d'animation après-école</t>
  </si>
  <si>
    <t>11725, 3ᵉ Avenue</t>
  </si>
  <si>
    <t>G5Y 1V5</t>
  </si>
  <si>
    <t>418 227-6272</t>
  </si>
  <si>
    <t>direction@mdjbeaucesartigan.com</t>
  </si>
  <si>
    <t>https://www.mdjbeaucesartigan.com/</t>
  </si>
  <si>
    <t>C’est un lieu de rencontre animé pour les jeunes âgés entre 12 et 17 ans. Les jeunes qui fréquentent la Maison le font de façon volontaire, dans l’attente d’une saine relation avec des adultes significatifs de leur milieu. Faire en sorte que les jeunes enrichissent leur temps libres, à stimuler leur désir de grandir et de se prendre en main, à contribuer à ce qu’ils deviennent des citoyens actifs, critiques et responsables.</t>
  </si>
  <si>
    <t xml:space="preserve"> Activités sportives, loisirs, culturelles, ludiques, plein-air/ Ados en cavale/ Ados en santé/ Travailleur de rue/ Dépannages alimentaires</t>
  </si>
  <si>
    <t>9009, boulevard du Centre-Hospitalier, C. P. 47063 succ. Saint-Jean</t>
  </si>
  <si>
    <t>G6X 1L4</t>
  </si>
  <si>
    <t>418 997-6717</t>
  </si>
  <si>
    <t>direction@mdjcharny.com</t>
  </si>
  <si>
    <t>https://www.mdjcharny.com/</t>
  </si>
  <si>
    <t>Point de service Breakeyville / Activités sportives, ludiques / Sorties / Activités de promotion et sensibilisation / Implication dans la communauté / Travail de milieu / Services de soutien aux jeunes / Services d'assistance recherche emploi</t>
  </si>
  <si>
    <t>10-B, avenue de Gaspé Est</t>
  </si>
  <si>
    <t>418 598-3942</t>
  </si>
  <si>
    <t>mdj.lislet.nord@gmail.com</t>
  </si>
  <si>
    <t>https://www.mdj-lislet-nord.com/</t>
  </si>
  <si>
    <t>Un lieu de rencontre animé où les jeunes de 12 à 17 ans, au contact d’adultes significatifs, pourront devenir des citoyens critiques, responsables et actifs. De concert avec nos partenaires, nous œuvrons à la promotion de saines habitudes de vie et à la prévention de différentes problématiques psychosociales.</t>
  </si>
  <si>
    <t>Activités de loisirs, artistiques, culturelles, culinaires / Activités de prévention, d'éducation / Activités d'engagement et d'implication sociale / Camp Collectiv'été / Travail de rue</t>
  </si>
  <si>
    <t>162, boulevard Taché Est, C.P. 494</t>
  </si>
  <si>
    <t>G5V 3S9</t>
  </si>
  <si>
    <t>418 248-7123</t>
  </si>
  <si>
    <t>mdjmontmagny@hotmail.com</t>
  </si>
  <si>
    <t>https://www.mdjmontmagny.com/</t>
  </si>
  <si>
    <t>Travail dans une perspective d’amener les jeunes à devenir des citoyens critiques, actifs et responsables au sein de leur milieu de vie.</t>
  </si>
  <si>
    <t>Activités diverses tel que ateliers de cuisine / Travail de rue</t>
  </si>
  <si>
    <t>9, rue du Pont</t>
  </si>
  <si>
    <t>G6J 1H6</t>
  </si>
  <si>
    <t>418 496-0925</t>
  </si>
  <si>
    <t>direction@mdjaigle.com</t>
  </si>
  <si>
    <t>https://www.mdjaigle.com/</t>
  </si>
  <si>
    <t>Aider les jeunes âgés entre 12 à 17 ans à devenir, au contact d’adultes significatifs, des citoyens critiques, actifs et responsables.</t>
  </si>
  <si>
    <t>Activités de sensibilisation, promotion et prévention / Activités ludiques, sportives, artistiques, culturelles / Sorties / Activités de participation citoyenne</t>
  </si>
  <si>
    <t>940, rue Nolin</t>
  </si>
  <si>
    <t>G6Z 3H7</t>
  </si>
  <si>
    <t>418 839-5874</t>
  </si>
  <si>
    <t>direction@mdjsjc.com</t>
  </si>
  <si>
    <t>https://mdjsjc.com/</t>
  </si>
  <si>
    <t>Lieu de rencontre animé pour les adolescents qui au contact d'adultes significatifs, pourront devenir des citoyens critiques, actifs et responsables.</t>
  </si>
  <si>
    <t>Activités de prévention et promotion / Activités de divertissement / Activités dans la communauté / Activités et services divers tel que écoute, référence, recherche emploi / Travail de milieu /</t>
  </si>
  <si>
    <t>129A, route 132 Est</t>
  </si>
  <si>
    <t>Saint-Michel-de-Bellechasse</t>
  </si>
  <si>
    <t>G0R 3S0</t>
  </si>
  <si>
    <t>418 884-3630</t>
  </si>
  <si>
    <t>mdj-st-michel@hotmail.com</t>
  </si>
  <si>
    <t>http://www.211quebecregions.ca/record/QBC1177</t>
  </si>
  <si>
    <t>Tenir un lieu de rencontre animé où les jeunes de 11-17 ans au contact d’adultes significatifs pourront devenir des citoyens critiques, actifs et responsables. Favoriser l’épanouissement et l’autonomie des jeunes, développer le respect d’eux-mêmes et des autres ainsi que de prévenir la délinquance.</t>
  </si>
  <si>
    <t>Jeunes de 11 à 17 ans</t>
  </si>
  <si>
    <t>Activités de prévention / Activités récréatives et culturelles / Implication communautaire</t>
  </si>
  <si>
    <t>534, rue Sainte-Marthe
C.P. 401</t>
  </si>
  <si>
    <t>G6G 5T3</t>
  </si>
  <si>
    <t>418 335-5075</t>
  </si>
  <si>
    <t>direction@mdjthetford.com</t>
  </si>
  <si>
    <t>https://www.mdjthetford.com/</t>
  </si>
  <si>
    <t>Point de service à Black Lake / Activités de prévention, promotion / Activités de vie démocratique et associative/ Activités d'implication communautaire / Activités récréatives</t>
  </si>
  <si>
    <t>663, 10e Avenue Sud</t>
  </si>
  <si>
    <t>East Broughton</t>
  </si>
  <si>
    <t>G0N 1H0</t>
  </si>
  <si>
    <t>418 281-9309</t>
  </si>
  <si>
    <t>maisondesjeuneseb@outlook.com</t>
  </si>
  <si>
    <t>https://www.municipaliteeastbroughton.com/loisirs-et-vie-communautaire/maison-des-jeunes/</t>
  </si>
  <si>
    <t>Activités de prévention et promotion / Activité d'implication communautaire et activités d'apprentissage à la vie démocratique / Activités de divertissement / Activités sportives</t>
  </si>
  <si>
    <t>http://www.211quebecregions.ca/record/QBC1168</t>
  </si>
  <si>
    <t>La MDJ offre un milieu de vie qui favorise le développement des compétences personnelles et sociales des jeunes, un lieu de rassemblement et de discussion qui accueille les jeunes à partir de la 5e année primaire jusqu'à l'âge de 17 ans, et ce, sur une base volontaire.</t>
  </si>
  <si>
    <t>Travail de rue et de proximité / Travail de rue Zone / Hébergement transitoire / activités d'animation et de socialisation / Activités de formaiton et d'éducation / Activités de promotion et de prévention de la santé</t>
  </si>
  <si>
    <t>195, rue Saint-Pierre</t>
  </si>
  <si>
    <t>418 356-5655</t>
  </si>
  <si>
    <t>mdj.kate@gmail.com</t>
  </si>
  <si>
    <t>https://www.211quebecregions.ca/organisme/maison-des-jeunes-des-frontieres-du-sud-QBC0537</t>
  </si>
  <si>
    <t>Ateliers de cuisine / Travail de rue / Aide aux devoirs / Activités d'implication citoyenne / Activités de prévention, sensibilisation et intervention / Activités récréatives</t>
  </si>
  <si>
    <t>424, avenue Champlain</t>
  </si>
  <si>
    <t>581 209-0015</t>
  </si>
  <si>
    <t>mdjlacaylmer01@gmail.com</t>
  </si>
  <si>
    <t>http://www.211quebecregions.ca/record/QBC1809</t>
  </si>
  <si>
    <t>Ativités sportives / Activités de divertissemeent / Activités socio-culturelles / Activité éducatives et communautaires / Activités de prévention et sensibilisation / Support et accompagnement / Référence / Aide aux devoirs</t>
  </si>
  <si>
    <t>1045, avenue Principale</t>
  </si>
  <si>
    <t>418 215-1788</t>
  </si>
  <si>
    <t>mdj.isotope.st-malachie@hotmail.com</t>
  </si>
  <si>
    <t>http://www.st-malachie.qc.ca/pages/maison-des-jeunes-isotope</t>
  </si>
  <si>
    <t>Démonstration de la conformité entre les activités réalisées par l'organisme et les objets de sa charte et que l'organisme œuvre dans le champ de la santé et des services sociaux.</t>
  </si>
  <si>
    <t>Activités / Ateliers, conférences</t>
  </si>
  <si>
    <t>1683, rue Lavoisier</t>
  </si>
  <si>
    <t>G6W 2H9</t>
  </si>
  <si>
    <t>418 839-5304</t>
  </si>
  <si>
    <t>direction@mdjlaruche.com</t>
  </si>
  <si>
    <t>https://www.mdjlaruche.com/</t>
  </si>
  <si>
    <t>Point de service OMH / Activités de sensibilisation, prévention et intervention (accompagnement, écoute, référence) / Activités sportives, culturelles, loisirs</t>
  </si>
  <si>
    <t>550, rue de la Sorbonne 
C. P. 14</t>
  </si>
  <si>
    <t>G7A 1Y1</t>
  </si>
  <si>
    <t>418 831-8328</t>
  </si>
  <si>
    <t>direction@mdjazymut.com</t>
  </si>
  <si>
    <t>https://www.mdjazymut.com/</t>
  </si>
  <si>
    <t>Lieu de rencontre animé, où les jeunes de 12-17 ans, au contact d’adultes significatifs, pourront devenir des citoyens critiques, actifs et responsables.</t>
  </si>
  <si>
    <t>Activités sociales et récréatives / Intervention et référence / Activités d'implication communautaire / Activités de sensibilisation et intervention</t>
  </si>
  <si>
    <t>2105, 25e Avenue</t>
  </si>
  <si>
    <t>Saint-Prosper</t>
  </si>
  <si>
    <t>G0M 1Y0</t>
  </si>
  <si>
    <t>418 594-5886</t>
  </si>
  <si>
    <t xml:space="preserve">direction@mdjolivier.com </t>
  </si>
  <si>
    <t>https://www.mdjolivieretchemins.com/</t>
  </si>
  <si>
    <t>Tenir un lieu de rencontre animé où les jeunes de 12 à 17 ans, au contact d’adultes significatifs, pourront devenir des citoyens critiques, actifs et responsables.</t>
  </si>
  <si>
    <t>2 points de services: St-Prosper et Lac-Etchemin / Travail de rue / Camp de jour estival/ Activités d'implication communautaire, démocratiques / Actvités de prévention-promotion</t>
  </si>
  <si>
    <t>142, route Coulombe</t>
  </si>
  <si>
    <t>Saint-Isidore</t>
  </si>
  <si>
    <t>G0S 2S0</t>
  </si>
  <si>
    <t>418 882-5852</t>
  </si>
  <si>
    <t>mdjsaintisidore@hotmail.com</t>
  </si>
  <si>
    <t>http://www.211quebecregions.ca/record/QBC1813</t>
  </si>
  <si>
    <t>Activités de divertissement</t>
  </si>
  <si>
    <t>Maison des jeunes Saint-Lambert de Lauzon</t>
  </si>
  <si>
    <t>1147, rue du Pont, C. P. 23</t>
  </si>
  <si>
    <t>Saint-Lambert-de-Lauzon</t>
  </si>
  <si>
    <t>G0S 2W0</t>
  </si>
  <si>
    <t>418 473-6606</t>
  </si>
  <si>
    <t>mdjsldl@gmail.com</t>
  </si>
  <si>
    <t>Offrir un lieu de rencontre aux jeunes de 10 à 17 ans inclusivement. Permettre aux jeunes de se prendre en main dans leur temps libre. Favoriser l'autonomie des jeunes. Impliquer les jeunes dans différents dossiers. Rendre accessible aux jeunes l'information sur des sujets les touchants de près. Développer leur esprit de créativité et d'initiative. Permettre aux jeunes de se faire reconnaître dans leur milieu.</t>
  </si>
  <si>
    <t>Jeunes de 10 à 17 ans</t>
  </si>
  <si>
    <t>Activités / Discussions / Accompagnement aux devoirs</t>
  </si>
  <si>
    <t>1, rue des Loisirs, C.P. 250</t>
  </si>
  <si>
    <t>Saint-Léon-de-Standon</t>
  </si>
  <si>
    <t>G0R 4L0</t>
  </si>
  <si>
    <t>418 642-2124</t>
  </si>
  <si>
    <t>loisirs.otj.standon@gmail.com</t>
  </si>
  <si>
    <t>https://www.st-leon-de-standon.com/pages/maison-des-jeunes-mdj</t>
  </si>
  <si>
    <t>431, boulevard Saint-Pierre</t>
  </si>
  <si>
    <t>Saint-Raphaël</t>
  </si>
  <si>
    <t>G0R 4C0</t>
  </si>
  <si>
    <t>418 243-3457</t>
  </si>
  <si>
    <t>mdjstraphael@hotmail.com</t>
  </si>
  <si>
    <t>https://www.211quebecregions.ca/organisme/maison-des-jeunes-de-saint-raphael-QBC1178</t>
  </si>
  <si>
    <t>Actualiser un besoin exprimé par les jeunes qui est d’avoir un lieu de rencontre, de regroupement, d’activité et d’entraide. Plus précisément, la Maison des Jeunes se veut une association de jeunes et d’adultes qui se sont donné le mandat de tenir un lieu de rencontre animé où les jeunes de 12 à 17 ans, au contact d’adultes significatifs, pourront devenir des citoyens engagés, actifs, responsables et épanouis.</t>
  </si>
  <si>
    <t>Activités de sensibilisation / Activités récréatives / Activités éducatives</t>
  </si>
  <si>
    <t>418 838-4100</t>
  </si>
  <si>
    <t xml:space="preserve">direction@maisonduloisir50.ca </t>
  </si>
  <si>
    <t>Lieu d'animation, d'éducation, de ressources et loisir, organisé et géré pour et par les aînés, dans un esprit d'accueil, de respect et de générosité, aide aux personnes en perte d'autonomie.</t>
  </si>
  <si>
    <t>Personnes âgées de plus de 50 ans et qui vivent un problème de perte légère d'autonomie physique et intellectuelle.</t>
  </si>
  <si>
    <t>Activités physiques, sociales, culturelles et éducatives / Conférences / Activités spéciales / La Rescousse (service de référencement aux aînés vulnérables) / Travailleurs de proximité pour les aînés</t>
  </si>
  <si>
    <t>2860, rue Montreuil</t>
  </si>
  <si>
    <t>G1V 2E3</t>
  </si>
  <si>
    <t>418 650-1076</t>
  </si>
  <si>
    <t>info@maisoneclaircie.qc.ca</t>
  </si>
  <si>
    <t>https://www.maisoneclaircie.qc.ca/</t>
  </si>
  <si>
    <t>Être la ressource de la grande région de Québec qui sensibilise, éduque et intervient auprès des personnes qui vivent avec des troubles du comportement alimentaire associés à l’anorexie et à la boulimie ainsi qu’auprès de leurs proches.</t>
  </si>
  <si>
    <t>Anorexiques, boulimiques</t>
  </si>
  <si>
    <t>Écoute téléphonique et clavardage, rencontre initiale, groupe de soutien fermé</t>
  </si>
  <si>
    <t>717, avenue Saint-Alfred</t>
  </si>
  <si>
    <t>G6E 1G2</t>
  </si>
  <si>
    <t>418 387-7071</t>
  </si>
  <si>
    <t>administration@maisonlodyssee.com</t>
  </si>
  <si>
    <t>http://maisonlodyssee.com/</t>
  </si>
  <si>
    <t>Offrir des services de thérapie intensive avec hébergement aux personnes aux prises avec un problème de jeu pathologique ou luttant contre l’alcoolisme et contribuer à la prévention du jeu excessif et à la sensibilisation du public à l’égard des risques liés aux jeux du hasard et d’argent.</t>
  </si>
  <si>
    <t>Programme de thérapie interne de 28 jours pour traitement jeu pathologique, alcool ou autre toxicomanie / Services internes spécialisés pour jeux excessifs (ressourcement intensif - 14 jours) / évaluation des besoins d'aide et de services / Évaluation et suivi nursing / Plan d'intervention individualisé / Accompagnement individuel / Cybertraitement / Ateliers thérapeutiques de groupe / Ateliers éducatifs / Activités physiques / Soutien face à situation finanicère et à l'employabilité / Réinsertion sociale / Plan de sortie</t>
  </si>
  <si>
    <t>Autres</t>
  </si>
  <si>
    <t>30, rue Saint-François</t>
  </si>
  <si>
    <t>819 212-2398</t>
  </si>
  <si>
    <t>directionmanoiraylmer@gmail.com</t>
  </si>
  <si>
    <t>http://www.toxicogite.ca/centres-de-traitement-en-dependances/manoir-aylmer/</t>
  </si>
  <si>
    <t>Aider l'Individu ayant une dépendance aux subst. a reprendre le pouvoir de sa destinée, en modifiant son attitude générale face à la vie.</t>
  </si>
  <si>
    <t>Toxicomanes</t>
  </si>
  <si>
    <t>Animation d'ateliers en favorisant l'interaction, la participation de chacun par le partage  de leur vécu. Des lectures, travaux écrits et exercices pratiques leurs sont également proposés. Programme de thérapie en 4 phases en 24 sem. minimum.</t>
  </si>
  <si>
    <t>3750, 10e Avenue</t>
  </si>
  <si>
    <t>G5Y 8G3</t>
  </si>
  <si>
    <t>418 227-4035</t>
  </si>
  <si>
    <t>info@moissonbeauce.qc.ca</t>
  </si>
  <si>
    <t>https://www.moissonbeauce.qc.ca/</t>
  </si>
  <si>
    <t>Être la ressource de la grande région de Québec qui sensibilise, éduque et recueillir, trier, transformer les surplus d'aliments auprès de l’industrie agroalimentaire pour les redistribuer gratuitement aux organismes communautaires d'ici.</t>
  </si>
  <si>
    <t>Toute la population dans le besoin d'aide alimentaire</t>
  </si>
  <si>
    <t>Recueillir, trier, transformer et redistribuer, Répond à des demandes d'aide alimentaires.</t>
  </si>
  <si>
    <t>Appalaches, Lévis</t>
  </si>
  <si>
    <t>906, rue Mooney Ouest</t>
  </si>
  <si>
    <t>G6G 6H2</t>
  </si>
  <si>
    <t>418 332-3851</t>
  </si>
  <si>
    <t>director@mcdc.info</t>
  </si>
  <si>
    <t>http://www.mcdc.info/fr/</t>
  </si>
  <si>
    <t xml:space="preserve">Servir et promouvoir les intérêts et le bien-être de la communauté d'expression anglaise des régions de Chaudière-Appalaches et des Bois-Francs, plus particulièrement la MRC des Appalaches, la MRC de l'Érable et la MRC de Lotbinière, en facilitant l'accès aux services en anglais et en favorisant les partenariats avec l'ensemble de la communauté.  </t>
  </si>
  <si>
    <t>Communauté d'expression anglaise</t>
  </si>
  <si>
    <t>191, rue Langevin</t>
  </si>
  <si>
    <t>Sainte-Justine</t>
  </si>
  <si>
    <t>G0R 1Y0</t>
  </si>
  <si>
    <t>418 383-5252</t>
  </si>
  <si>
    <t>info@nouvelessor.org</t>
  </si>
  <si>
    <t>https://nouvelessor.org/</t>
  </si>
  <si>
    <t>Vois à la promotion des droits et des intérêts des personnes handicapées et de leur famille. Contribue au soutien à domicile des aînés, des personnes malades ou en perte d’autonomie et fais la prévention de la santé chez les aînées par l’assistance de bénévoles. Soutien les proches aidants et les personnes en deuil. Offre des services favorisant leur intégration sociale.</t>
  </si>
  <si>
    <t>DI-TSA et DP / SAPA</t>
  </si>
  <si>
    <t>Services proches aidants / Services d'action bénévoles / Services aux personnes handicapées /  Services de travail de milieu aînés</t>
  </si>
  <si>
    <t>2640, boulevard Dionne, local 131  C.P. 302</t>
  </si>
  <si>
    <t>G5Y 5C8</t>
  </si>
  <si>
    <t>418 222-6044</t>
  </si>
  <si>
    <t>direction@ouvretoncoeuralespoir.com</t>
  </si>
  <si>
    <t>https://www.ouvretoncoeuralespoir.com/</t>
  </si>
  <si>
    <t>Venir en aide aux enfants de la naissance à 17 ans atteints de cancer ou de toutes autres maladies menaçant leur vie.</t>
  </si>
  <si>
    <t>Enfants de la naissance à 17 ans ayant une maladie menaçant leur vie</t>
  </si>
  <si>
    <t>Aide financière / Équipement / Aide à l'hébergement / Aide médicaments non couverts / Dépannage alimentaire / Service écoute et soutien moral / Référencement / Service répit / Aide aux études / Activités sociales et de soutien pour les familles / Sensibilisation auprès de la population</t>
  </si>
  <si>
    <t>319, rue du Sanatorium</t>
  </si>
  <si>
    <t>418 625-2223</t>
  </si>
  <si>
    <t>parentaime@sogetel.net</t>
  </si>
  <si>
    <t>http://www.parentaime.com/</t>
  </si>
  <si>
    <t xml:space="preserve">Soutenir les familles dans l'apprentissage et l'exercice de leur rôle parental et favoriser le développement optimal de l'enfant. Offre de soutien aux nouveaux parents pour enfants de 0-17 ans, aide pour les enfants de 0-5 ans.						
						</t>
  </si>
  <si>
    <t xml:space="preserve">Ateliers prénataux / Portathèque / SOS Doudou / Support téléphonique / Groupe bébé / Halte-répit / Trousse en balade / Forêt enchantée / Moi comme parent / Activités familiales / Jouons en famille / Friperie / Entre papas / Clinique pédiatrique / Chronique Passion FM </t>
  </si>
  <si>
    <t>Beauce-Etchemin</t>
  </si>
  <si>
    <t>120, 112ᵉ Rue, bureau 203</t>
  </si>
  <si>
    <t>G5Y 3J1</t>
  </si>
  <si>
    <t>581 372-6859</t>
  </si>
  <si>
    <t>info@parentsdanges.com</t>
  </si>
  <si>
    <t>https://www.parentsdanges.com/</t>
  </si>
  <si>
    <t>Accompagnement du deuil périnatal. Traiter et prévenir les problèmes particuliers rencontrés par les familles touchées par le deuil périnatal et leurs proches en leur fournissant des services individuels et de groupe.</t>
  </si>
  <si>
    <t>Familles touchées par le deuil périnatal et leur proches</t>
  </si>
  <si>
    <t xml:space="preserve">Service de bibliothèque / Soutien et accompagnement / Sensibilisation de la communauté / J'allume une étoile / Cafés-rencontres / Ateliers / Boisé des Anges / Jardins des Anges / Fêtes des Anges / Les boules d'Anges </t>
  </si>
  <si>
    <t>925, boulevard Dionne</t>
  </si>
  <si>
    <t>418 228-7682</t>
  </si>
  <si>
    <t>direction@partageaumasculin.com</t>
  </si>
  <si>
    <t>https://partageaumasculin.com/</t>
  </si>
  <si>
    <t>Répondre d’un point de vue masculin aux demandes d’aide des hommes en difficultés et aux besoins d’accompagnement des hommes en cheminement.</t>
  </si>
  <si>
    <t>Hommes en difficulté / Condition masculine</t>
  </si>
  <si>
    <t>Est-ce pour moi? / Suivis individuels généraux / Suivis spécialisés en individuel ou en groupe - Sépararion ou difficultés de couple, Hommes victimes d'agression sexuelle, Hommes subissant de la violence conjugale, Cafés-discussion « Entre hommes », Ateliers / Situations d'urgence et écoute téléphonique</t>
  </si>
  <si>
    <t>6150, rue Saint-Georges, bureau 166</t>
  </si>
  <si>
    <t>418 838-4922</t>
  </si>
  <si>
    <t>nplante@phars.org</t>
  </si>
  <si>
    <t>https://www.phars.org/</t>
  </si>
  <si>
    <t>Favoriser l’intégration des personnes handicapées dans la société par la défense de leurs droits et la sensibilisation des citoyens.</t>
  </si>
  <si>
    <t>Activités sociales-cultutelles et sportives / Café et dîner-rencontre / Groupe AVC en activité / Ateleirs informatiques / Activités de cuisine / Chorale / Rencontre de groupes / Groupes parents / Camp été / Répit TSA</t>
  </si>
  <si>
    <t>101-79, rue Monseigneur-Bernier</t>
  </si>
  <si>
    <t>418 291-3555</t>
  </si>
  <si>
    <t>popoteroulantelislet@gmail.com</t>
  </si>
  <si>
    <t>https://popotes.org/popote/popote-roulante-de-lislet-inc/</t>
  </si>
  <si>
    <t>Favoriser le maintien à domicile, personnes âgées, handicapées ou malades. Servir des repas chauds à domicile à des personnes dans l’incapacité de s’alimenter convenablement. Offrir un soutien matériel et moral à ces personnes, en assurant une présence humaine qui brise la solitude et assure un état de sécurité psychologique. Défendre et promouvoir les intérêts de ces personnes.</t>
  </si>
  <si>
    <t>Aînés (65 ans et plus) à la maison et en perte d'autonomie, personnes convalescentes, malades ou ayant un handicap, femmes ayant une grossesse difficile</t>
  </si>
  <si>
    <t>Repas livrés à domicile / Dîner communautaire annuel</t>
  </si>
  <si>
    <t>388-A, rue Saint-Joseph</t>
  </si>
  <si>
    <t>581 983-9294</t>
  </si>
  <si>
    <t>direction@presencelotbiniere.com</t>
  </si>
  <si>
    <t>https://www.presencelotbiniere.com/</t>
  </si>
  <si>
    <t>Présence Lotbinière a pour mission de répondre aux besoins de soutien et d’accompagnement des personnes touchées par le cancer, des personnes à une phase avancée d’une maladie ainsi que leurs proches et des personnes en deuil, par des services bénévoles et professionnels.</t>
  </si>
  <si>
    <t xml:space="preserve">Référencement / Intervention individuelle - accueil - soutien individuel / Intervention de groupe - soutien de groupe - Café-rencontre / Acitvité de bien-être - Yoga - Massothérapie / Service de transport Accès + / Ateliers / Services au endeuillés - référencement - soutien individuel - intervention de groupe - soutien de groupe - deuil rencontre / Accompagnement de fin de vie / Répits / Conférences </t>
  </si>
  <si>
    <t>Re.Pers</t>
  </si>
  <si>
    <t>219, rue Bédard Ouest</t>
  </si>
  <si>
    <t>G6G 1P9</t>
  </si>
  <si>
    <t>418 335-7611</t>
  </si>
  <si>
    <t>direction@rphprt.com</t>
  </si>
  <si>
    <t>http://www.rphprt.com/</t>
  </si>
  <si>
    <t>Améliorer la qualité de vie des personnes vivant avec des limitations physiques et sensorielles. Il s’adresse aux personnes vivant avec une déficience physique ou sensorielle, de même qu’à leur famille et leurs proches.</t>
  </si>
  <si>
    <t>Personnes ayant une déficience physique</t>
  </si>
  <si>
    <t>Défense de droits / Sensililisation et promotion / Groupes entraide parents / Soutien familles / Accompagnement / Visites à domiciles / Formation et information / Cuisines collectives / Activités causerie / Activités socio - culturel - sportive / Camp de jour estival et relâche pour 6 à 21 ans</t>
  </si>
  <si>
    <t>1, rue Viger</t>
  </si>
  <si>
    <t>Dosquet</t>
  </si>
  <si>
    <t>G0S 1H0</t>
  </si>
  <si>
    <t>418 728-4665</t>
  </si>
  <si>
    <t>direction@rjlotbiniere.com</t>
  </si>
  <si>
    <t>https://www.rjlotbiniere.com/</t>
  </si>
  <si>
    <t>Sur une base volontaire, de tenir des lieux de rencontres animés dans leur communauté, où les jeunes de 12 à 17 ans, au contact d’adultes significatifs, pourront devenir des citoyens critiques, actifs et responsables.</t>
  </si>
  <si>
    <t>Activités sociales / Activités de prévention / Activités d'implication communautaire / Projet Passage primaire-secondaire / Travail de proximité</t>
  </si>
  <si>
    <t>Déficience physique, déficience intellectuelle, autisme, personnes proches aidantes</t>
  </si>
  <si>
    <t>104-5731, rue Saint-Louis, C.P. 104</t>
  </si>
  <si>
    <t>G0R 4E2</t>
  </si>
  <si>
    <t>418 837-2172</t>
  </si>
  <si>
    <t>direction@rophrca.org</t>
  </si>
  <si>
    <t>https://www.rophrca.org/</t>
  </si>
  <si>
    <t>Assurer aux organismes de personnes handicapées de la région Chaudière-Appalaches un mécanisme de regroupement, de rencontres et d’échanges permettant une mise en commun de leurs connaissances et des besoins spécifiques de leurs membres.
Susciter la concertation des actions en vue d’une meilleure coordination et la promotion efficace des intérêts et revendications des personnes et organismes de personnes handicapées. Promouvoir le développement de services où le besoin s’en fait sentir en vue d’assurer la promotion et la défense des droits des personnes handicapées. Offrir du soutien aux organismes membres afin de les aider à assumer leur rôle de promoteur et de défenseur des droits et intérêts des personnes handicapées. L’inclusion sociale et la participation sociale des personnes handicapées supposent que celles-ci puissent pleinement prendre part aux activités courantes de toutes personnes vivant en société, que ce soit au niveau scolaire, parascolaire, professionnel, culturel, sportif et communautaire.</t>
  </si>
  <si>
    <t>Aux associations de personnes handicapées de la Rive Sud</t>
  </si>
  <si>
    <t>Service de défence de droits des personnes ayant une limitation auditive Chaudière-Appalaches / L'accalmie, un service de répit-gardiennage de gré à gré entre les accompagnateurs et la famille / Soutien psychosocial aux personnes proches aidantes de personnes handicapés / Chaudière-Appalaches inclusive (phase 1 Montamagny L'Islet)</t>
  </si>
  <si>
    <t>1000, route Saint-Joseph, C.P. 3</t>
  </si>
  <si>
    <t>418 728-2663</t>
  </si>
  <si>
    <t>rpalotb@hotmail.com</t>
  </si>
  <si>
    <t>http://aidants-lotbiniere.org/</t>
  </si>
  <si>
    <t>Aide à la qualité de vie des proches aidants qui soutiennent un membre de leur famille ou un proche ayant une limitation physique ou une déficience intellectuelle affectant son autonomie.</t>
  </si>
  <si>
    <t>Proches aidants</t>
  </si>
  <si>
    <t>Soutien de groupe / Soutien individuel / Conférences et ressourcement / Références vers services de répit / Centre de documentation / Sensibilisation à la réalité des personnes proches aidantes</t>
  </si>
  <si>
    <t>110 B, rue Principale</t>
  </si>
  <si>
    <t>418 883-1587</t>
  </si>
  <si>
    <t>direction@rpab.ca</t>
  </si>
  <si>
    <t>http://www.rpab.ca/</t>
  </si>
  <si>
    <t>Soutenir les proches aidants de Bellechasse selon leurs besoins, de promouvoir leurs droits, assurer la défense collective de leurs intérêts et sensibiliser la population à la réalité et aux besoins des proches aidants.</t>
  </si>
  <si>
    <t>Personnes aidantes</t>
  </si>
  <si>
    <t>Intervention invividuelle et groupe / Réseau d'échange / Ateliers d'information / Centre de documentation / Réseau personnes-liaison / Rencontres sensibilisaiton / Défense de droits</t>
  </si>
  <si>
    <t>294, rue Bisson</t>
  </si>
  <si>
    <t>Vallée-Jonction</t>
  </si>
  <si>
    <t>G0S 3J0</t>
  </si>
  <si>
    <t>418 253-6764</t>
  </si>
  <si>
    <t>michele.m@rehabqc.com</t>
  </si>
  <si>
    <t>https://www.rehabilitationdebeauce.com/</t>
  </si>
  <si>
    <t>Offrir des services aux personnes judiciarisées adultes et aux consommateurs de psychotropes par le biais d’un centre résidentiel communautaire en Chaudière-Appalaches.</t>
  </si>
  <si>
    <t>Personnes judiciarisées ou non vivant avec problème de dépendance</t>
  </si>
  <si>
    <t>Hébergement divers pour personens judiciarisées ou non / Suivi de goupe / Suivi individuel / Service d'aide à l'employabilité / Surveillance communautaire / Programme L'Azimut</t>
  </si>
  <si>
    <t>88, rue Notre-Dame Ouest</t>
  </si>
  <si>
    <t>G6G 1J3</t>
  </si>
  <si>
    <t>418 338-2024</t>
  </si>
  <si>
    <t>rea.appalaches@gmail.com</t>
  </si>
  <si>
    <t>https://reseauentraideappalaches.ca/</t>
  </si>
  <si>
    <t>Répondre aux besoins des jeunes adultes de 16 à 35 ans, jeunes en recherche d’emploi, jeunes sans revenu, jeunes prestataires de l’Assurance –emploi et de l’Assistance – Emploi, jeunes travailleurs, travailleuses, familles ayant des enfants de moins de 5 ans.</t>
  </si>
  <si>
    <t>Accueil, information et références / Éducation populaire autonome / Prévention / Insertion et réinsertion sociales / Travail de rue</t>
  </si>
  <si>
    <t>Appalaches, Beauce-centre, Beauce-Sartigan, Etchemins, Nouvelle-Beauce</t>
  </si>
  <si>
    <t>255, 136ᵉ Rue</t>
  </si>
  <si>
    <t>G5Y 2N7</t>
  </si>
  <si>
    <t>418 228-0356</t>
  </si>
  <si>
    <t>saintgeorges@leberceau.ca</t>
  </si>
  <si>
    <t>https://leberceau.ca/</t>
  </si>
  <si>
    <t>Soutenir et outiller les jeunes mamans de 25 ans et moins en période prénatale et poste natale et leurs enfants afin de les aider à mieux vivre leurs nouvelles réalités.</t>
  </si>
  <si>
    <t>Pour les jeunes mamans de 25 ans et moins et leurs enfants</t>
  </si>
  <si>
    <t>Rencontre de groupe / Écoute et soutien / Coup de pouce matériel / Moulage de bedaine / Portathèque / Répit-bouffe naissance / Vérification de sièges d'auto / Livres, informations et références</t>
  </si>
  <si>
    <t>2160, boulevard Guillaume-Couture, suite 201</t>
  </si>
  <si>
    <t>G6W 2S6</t>
  </si>
  <si>
    <t>418 834-8085</t>
  </si>
  <si>
    <t>centre@ressources-naissances.com</t>
  </si>
  <si>
    <t>http://www.ressources-naissances.com/</t>
  </si>
  <si>
    <t>Offrir des services et activités accessibles à tous durant la grossesse et la première année de l'enfant tout en favorisant les échanges entre les familles, l'entraide et l'implication communautaire.</t>
  </si>
  <si>
    <t>Aux parents</t>
  </si>
  <si>
    <t>Services et ateliers prénataux / Services et ateliers postnataux /  Service de relevailles à domicile  / Marroamge en allaitement / Vente de tire-lait / Dépression pré et post-partum (Les mères-veilleuses) / Groupe d'entraide / Coeur de pères / Consultations individuelles / Consultations téléphoniques / Portathèque / Café-rencontre / Espace allaitement / Deuil périnatal / Suivi individuel et ou de couple</t>
  </si>
  <si>
    <t>3034, avenue Joseph-Hudon, bureau 300</t>
  </si>
  <si>
    <t>G6X 2S7</t>
  </si>
  <si>
    <t>418 835-5920</t>
  </si>
  <si>
    <t>direction@santementaleca.com</t>
  </si>
  <si>
    <t>http://santementaleca.com/</t>
  </si>
  <si>
    <t>Promouvoir la santé mentale. Démystifier la maladie mentale. Sensibiliser l'opinion publique au moyen d'atelier, de conférences ou autres formes de communication. Favoriser l'aide à toute personne dont la santé mentale est menacée ou qui vit ou a vécu des problèmes de santé mentale. Favoriser la prise en charge personnelle et l'autonomie des personnes vivant des problèmes de santé mentale. Informer ces personnes de leurs droits et recours. Favoriser l'aide et l'accompagnement des personnes vivant des problèmes de santé mentale dans leurs démarches pour la poursuite de leurs droits. Assurer la défense des droits individuels des personnes vivant avec des problèmes de santé mentale.</t>
  </si>
  <si>
    <t>La population de tous âges (0 à 128 ans) du territoire de Chaudière-Appalaches</t>
  </si>
  <si>
    <t>Conférences / Ateliers / Kiosques de sensibilisation / Infolettres / Balados / Centre de documentation / Projet de créations / Webinaires</t>
  </si>
  <si>
    <t>1361, route Marie-Victorin, bureau 119</t>
  </si>
  <si>
    <t>G7A 4S5</t>
  </si>
  <si>
    <t>418 831-8160</t>
  </si>
  <si>
    <t>direction@serviceebsn.com</t>
  </si>
  <si>
    <t>https://www.serviceebsn.com/</t>
  </si>
  <si>
    <t>Amener la personne et la famille à communiquer avec les gens de leur milieu, répondre aux besoins de la communauté et travailler à l’amélioration de la qualité de la vie du milieu. Apporter à la personne et à la famille, un support économique, physique et moral. Offrir une présence, une gratuité et une compétence selon les possibilités de l’organisme.</t>
  </si>
  <si>
    <t>700, rue Davie-Anderson</t>
  </si>
  <si>
    <t>G6Z 7N2</t>
  </si>
  <si>
    <t>418 832-1671</t>
  </si>
  <si>
    <t>direction@sebreakeyville.ca</t>
  </si>
  <si>
    <t>http://www.sebreakeyville.ca/</t>
  </si>
  <si>
    <t>Une mission à caractère social axée sur la lutte à la pauvreté et le soutien à domicile des personnes âgées et des personnes en perte d’autonomie.</t>
  </si>
  <si>
    <t>Personnes aînées et perte autonomie</t>
  </si>
  <si>
    <t>Soutien action bénévole / Aide alimentaire et aide vestimentaire / Soutien à domicile - accompagnement-transport - popote-roulante - repas communautaire / Programme pAIR / Proches-aidants</t>
  </si>
  <si>
    <t>2480, chemin de Charny</t>
  </si>
  <si>
    <t>G6X 2V2</t>
  </si>
  <si>
    <t>418 832-0768</t>
  </si>
  <si>
    <t>info@serviceentraidecharny.com</t>
  </si>
  <si>
    <t>https://www.serviceentraidecharny.com/</t>
  </si>
  <si>
    <t>Susciter et promouvoir l’entraide sociale et bénévole au niveau des individus et de la collectivité, afin de venir en aide aux familles à faible revenu et aux personnes âgées en valorisant l’entraide.</t>
  </si>
  <si>
    <t>Familles faibles revenus et aux personnes âgées</t>
  </si>
  <si>
    <t>Accompagnement-transport / Rapport d'impôt / Panier de Noël / Aide alimentaire / Aide vestimentaire / Après-midi des aînées / Petites commissions / Visite d'amitié / Popote roulante / Accès aux loisirs /Camp de jour, relâche et fournitures scolaires / Jardins communautaires</t>
  </si>
  <si>
    <t>344, rue Thomas-Wilson</t>
  </si>
  <si>
    <t>G6C 1G7</t>
  </si>
  <si>
    <t>418 833-6731</t>
  </si>
  <si>
    <t>info@entraidepintendre.org</t>
  </si>
  <si>
    <t>https://www.entraidepintendre.org/</t>
  </si>
  <si>
    <t>Susciter et promouvoir l’entraide sociale bénévole. Améliorer la qualité de vie des résidants de notre milieu. Favoriser leur autonomie de même que leur croissance personnelle. Sensibiliser les personnes et les autorités en place aux problèmes du milieu et aux solutions envisagées.</t>
  </si>
  <si>
    <t>1189, rue du Pont</t>
  </si>
  <si>
    <t>418 889-5109</t>
  </si>
  <si>
    <t>administration@servicedentraide-sldl.com</t>
  </si>
  <si>
    <t>http://www.servicedentraide-sldl.com/</t>
  </si>
  <si>
    <t>Assurer aux personnes dans le besoin, un soutien matériel, alimentaire, moral et social. Favoriser le soutien à domicile des personnes âgées et en perte d’autonomie.</t>
  </si>
  <si>
    <t>1008, rue Alphonse-Ferland</t>
  </si>
  <si>
    <t>G6Z 3H6</t>
  </si>
  <si>
    <t>418 839-0749</t>
  </si>
  <si>
    <t>info@entraidestjean.org</t>
  </si>
  <si>
    <t>http://www.entraidestjean.org/</t>
  </si>
  <si>
    <t>Offrir à la population dans le besoin du secteur Saint-Jean-Chrysostome un soutien matériel, alimentaire et un appui social et faciliter le maintien des personnes dans leur milieu de vie. Favoriser la participation de tous au mieux-être de la communauté, dans un esprit d'entraide. Encourager et reconnaître l'action bénévole auprès de la communauté et offrir un environnement de travail bien adapté. Être un organisme soucieux et respectueux de l'environnement.</t>
  </si>
  <si>
    <t>SAPA</t>
  </si>
  <si>
    <t>2385, route des Rivières</t>
  </si>
  <si>
    <t>G6K 1E9</t>
  </si>
  <si>
    <t>418 831-1451</t>
  </si>
  <si>
    <t>direction@entraidest-redempteur.com</t>
  </si>
  <si>
    <t>https://www.entraidest-redempteur.com/</t>
  </si>
  <si>
    <t>Améliorer les conditions de vie des personnes défavorisées sur le plan socio-économique, socioculturel, physique et psychologique du quartier de Saint-Rédempteur.</t>
  </si>
  <si>
    <t>Collabore avec des travailleurs de proximité pour aînés</t>
  </si>
  <si>
    <t>285, rue de Saint-Romuald</t>
  </si>
  <si>
    <t>G6W 3H6</t>
  </si>
  <si>
    <t>418 839-5588</t>
  </si>
  <si>
    <t>direction@entraidest-romuald.org</t>
  </si>
  <si>
    <t>http://entraidest-romuald.org/</t>
  </si>
  <si>
    <t>Répondre aux différents besoins de la communauté, notamment en offrant des services d'aide alimentaire, d'aide vestimentaire, de maintien à domicile, d'aide pour les jeunes, de support et de référence. Maintenir une association philanthropique qui par l'entraide sociale bénévole cherche l'amélioration des conditions de vie et l'enrichissement humain des individus et des groupes de Saint-Romuald. Faciliter à la population l'accès aux différents organismes sociaux. Sensibiliser les personnes et les autorités en place aux problèmes de milieu et aux solutions envisagées par le Service d'entraide. Susciter et/ou appuyer toute action visant un mieux-être collectif.</t>
  </si>
  <si>
    <t>4044, route des Rivières</t>
  </si>
  <si>
    <t>G6J 1H3</t>
  </si>
  <si>
    <t>418 836-0468</t>
  </si>
  <si>
    <t>direction_entraide.se@outlook.com</t>
  </si>
  <si>
    <t>http://www.211quebecregions.ca/record/QBC0721</t>
  </si>
  <si>
    <t>Venir en aide aux gens à faible revenu, ou démunis sur le plan matériel et psychologique.</t>
  </si>
  <si>
    <t>9885, boulevard de l'Ormière</t>
  </si>
  <si>
    <t>G2B 3K9</t>
  </si>
  <si>
    <t>418 622-1037</t>
  </si>
  <si>
    <t>info@srieq.ca</t>
  </si>
  <si>
    <t>http://www.srieq.ca/</t>
  </si>
  <si>
    <t>Coordonner un service d’interprétation ou d’aide à la communication pour toute personne sourde, malentendante ou sourde-aveugle devant entrer en contact avec des personnes entendantes et pour toute personne entendante devant entrer en contact avec des personnes ayant une déficience auditive, afin de leur permettre d’établir une communication satisfaisante et adéquate, et ce, pour le bien-être des deux parties.</t>
  </si>
  <si>
    <t>sourds, aveugles, les deux ou personnes ayant à discuter avec eux.</t>
  </si>
  <si>
    <t>Offrir des services d'interprétation ou d'aide à la communication.</t>
  </si>
  <si>
    <t>Servio Soutien TCC</t>
  </si>
  <si>
    <t>14, rue Saint-Amand</t>
  </si>
  <si>
    <t>G2A 2K9</t>
  </si>
  <si>
    <t>418 842-8421</t>
  </si>
  <si>
    <t>direction@servio.ca</t>
  </si>
  <si>
    <t>https://www.tcc2rives.qc.ca/</t>
  </si>
  <si>
    <t>Regrouper les personnes atteintes d’un traumatisme craniocérébral et toute autre personne intéressée par le sujet aux fins d’élaborer et réaliser des activités, de sensibiliser et informer les parents et amis et d’aider la personne atteinte.</t>
  </si>
  <si>
    <t>Personnes atteintes d'un traumatiste cranio-cérébral</t>
  </si>
  <si>
    <t>Répit ind. et de groupe / Répit de fin de semaine / activités socio/ Culturel et sportives / Cuisine collective / Service aux familles / sensibilisation et information / soutien psycho-social</t>
  </si>
  <si>
    <t>460, rue Saint-Omer</t>
  </si>
  <si>
    <t>G6V 5C5</t>
  </si>
  <si>
    <t>418 835-5283</t>
  </si>
  <si>
    <t>elarocque@lasric.org</t>
  </si>
  <si>
    <t>https://www.lasric.org/</t>
  </si>
  <si>
    <t>Hébergement de crise et de dépannage pour des personnes adultes vivant une période de crise psychosociale. Hébergement de stabilisation et d’évaluation des capacités d’autonomie résidentielle pour des personnes vivant des problèmes de santé mentale sévères et persistants</t>
  </si>
  <si>
    <t>Hébergement de crise et de dépannage /  Hébergement de stabilisation et d’évaluation des capacités d’autonomie résidentielle</t>
  </si>
  <si>
    <t>27, avenue de Gaspé Ouest</t>
  </si>
  <si>
    <t>418 358-6001</t>
  </si>
  <si>
    <t>direction@soupeaubouton.ca</t>
  </si>
  <si>
    <t>https://soupeaubouton.ca/accueil</t>
  </si>
  <si>
    <t>Développer et soutenir des initiatives en sécurité alimentaire afin de favoriser l'autonomie alimentaire, le développement social et le soulagement de la pauvreté dans les territoires de la MRC de Montmagny et de L'Islet. Soupe au bouton juge primordial que les citoyens soient informés, outillés et mobilisés pour assurer la sécurité alimentaire individuelle et collective. Ainsi, lorsque chacun peut se procurer en toute dignité des aliments de qualité et en quantité suffisante pour subvenir à ses besoins.</t>
  </si>
  <si>
    <t>administration@trocasm.com</t>
  </si>
  <si>
    <t>https://trocasm.com/</t>
  </si>
  <si>
    <t>Offrir un lieu d'échange, de ressourcement, de concertation, de diffusion d'information et de formation pour les organismes communautaires en santé mentale de Chaudière-Appalaches. Agir à titre de représentant, en soutenant et défendant les groupes membres dans leur autonomie et leur pratique auprès d'instances régionales et provinciales.</t>
  </si>
  <si>
    <t>6150, rue Saint-Georges, bureau 160</t>
  </si>
  <si>
    <t>418 833-5334</t>
  </si>
  <si>
    <t>trocca@trocca.com</t>
  </si>
  <si>
    <t>http://www.trocca.com/</t>
  </si>
  <si>
    <t>Regrouper et représenter le mouvement communautaire en santé et services sociaux de Chaudière-Appalaches</t>
  </si>
  <si>
    <t>Organismes communautaires oeuvrant dans le domaine de la santé et des services sociaux</t>
  </si>
  <si>
    <t>Activités de représentation / Soutien et services aux organismes membres</t>
  </si>
  <si>
    <t>ASSOCIATION POUR L'INTÉGRATION SOCIALE (région Beauce-Sartigan)</t>
  </si>
  <si>
    <t>LES COMPAGNES DE L'ENTRAIDE DU LAC-FRONTIÈRE (dissolution 17-18)</t>
  </si>
  <si>
    <t>CENTRE D'ACTION BÉNÉVOLE CECB (MAD, CAB ou Fiducie) (anciennement : Centre d'entraide communautaire bénévole de Montmagny)</t>
  </si>
  <si>
    <t>CENTRE D'ENTRAIDE FAMILIALE DE LA MRC DE MONTMAGNY (Non reconnu au PSOC)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</si>
</sst>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 #,##0_)\ &quot;$&quot;_ ;_ * \(#,##0\)\ &quot;$&quot;_ ;_ * &quot;-&quot;_)\ &quot;$&quot;_ ;_ @_ "/>
    <numFmt numFmtId="44" formatCode="_ * #,##0.00_)\ &quot;$&quot;_ ;_ * \(#,##0.00\)\ &quot;$&quot;_ ;_ * &quot;-&quot;??_)\ &quot;$&quot;_ ;_ @_ "/>
    <numFmt numFmtId="164" formatCode="_ * #,##0_)\ &quot;$&quot;_ ;_ * \(#,##0\)\ &quot;$&quot;_ ;_ * &quot;-&quot;??_)\ &quot;$&quot;_ ;_ @_ "/>
  </numFmts>
  <fonts count="7" x14ac:knownFonts="1">
    <font>
      <sz val="10"/>
      <name val="Arial"/>
      <family val="2"/>
    </font>
    <font>
      <b/>
      <sz val="10"/>
      <name val="Arial"/>
      <family val="2"/>
    </font>
    <font>
      <sz val="10"/>
      <name val="Arial"/>
      <family val="2"/>
    </font>
    <font>
      <b/>
      <sz val="10"/>
      <color theme="0"/>
      <name val="Arial"/>
      <family val="2"/>
    </font>
    <font>
      <u/>
      <sz val="11"/>
      <color theme="10"/>
      <name val="Calibri"/>
      <family val="2"/>
      <scheme val="minor"/>
    </font>
    <font>
      <sz val="8"/>
      <name val="Arial"/>
      <family val="2"/>
    </font>
    <font>
      <sz val="10"/>
      <color rgb="FF000000"/>
      <name val="Arial"/>
      <family val="2"/>
    </font>
  </fonts>
  <fills count="3">
    <fill>
      <patternFill patternType="none"/>
    </fill>
    <fill>
      <patternFill patternType="gray125"/>
    </fill>
    <fill>
      <patternFill patternType="solid">
        <fgColor theme="4"/>
        <bgColor theme="4"/>
      </patternFill>
    </fill>
  </fills>
  <borders count="1">
    <border>
      <left/>
      <right/>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4" fillId="0" borderId="0" applyNumberFormat="0" applyFill="0" applyBorder="0" applyAlignment="0" applyProtection="0"/>
  </cellStyleXfs>
  <cellXfs count="79">
    <xf numFmtId="0" fontId="0" fillId="0" borderId="0" xfId="0"/>
    <xf numFmtId="164" fontId="2" fillId="0" borderId="0" xfId="1" applyNumberFormat="1" applyFont="1" applyFill="1" applyBorder="1" applyAlignment="1">
      <alignment horizontal="left"/>
    </xf>
    <xf numFmtId="0" fontId="2" fillId="0" borderId="0" xfId="0" applyFont="1" applyAlignment="1">
      <alignment horizontal="left"/>
    </xf>
    <xf numFmtId="0" fontId="1" fillId="0" borderId="0" xfId="0" applyFont="1" applyFill="1" applyBorder="1" applyAlignment="1">
      <alignment horizontal="center" vertical="center" wrapText="1"/>
    </xf>
    <xf numFmtId="0" fontId="0" fillId="0" borderId="0" xfId="0" applyFont="1"/>
    <xf numFmtId="164" fontId="0" fillId="0" borderId="0" xfId="1" applyNumberFormat="1" applyFont="1" applyFill="1" applyBorder="1"/>
    <xf numFmtId="164" fontId="1" fillId="0" borderId="0" xfId="1" applyNumberFormat="1" applyFont="1" applyFill="1" applyBorder="1" applyAlignment="1">
      <alignment horizontal="center" vertical="center" wrapText="1"/>
    </xf>
    <xf numFmtId="164" fontId="1" fillId="0" borderId="0" xfId="1" applyNumberFormat="1" applyFont="1" applyFill="1" applyBorder="1" applyAlignment="1">
      <alignment horizontal="center" vertical="center"/>
    </xf>
    <xf numFmtId="0" fontId="2" fillId="0" borderId="0" xfId="0" applyFont="1" applyAlignment="1">
      <alignment horizontal="center"/>
    </xf>
    <xf numFmtId="164" fontId="2" fillId="0" borderId="0" xfId="1" applyNumberFormat="1" applyFont="1" applyFill="1" applyBorder="1"/>
    <xf numFmtId="164" fontId="2" fillId="0" borderId="0" xfId="0" applyNumberFormat="1" applyFont="1" applyAlignment="1">
      <alignment horizontal="left"/>
    </xf>
    <xf numFmtId="0" fontId="2" fillId="0" borderId="0" xfId="0" applyFont="1"/>
    <xf numFmtId="0" fontId="2" fillId="0" borderId="0" xfId="0" applyFont="1" applyFill="1" applyAlignment="1">
      <alignment horizontal="left"/>
    </xf>
    <xf numFmtId="164" fontId="2" fillId="0" borderId="0" xfId="0" applyNumberFormat="1"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left" vertical="center"/>
    </xf>
    <xf numFmtId="38" fontId="2" fillId="0" borderId="0" xfId="0" applyNumberFormat="1" applyFont="1" applyFill="1" applyAlignment="1">
      <alignment horizontal="left" vertical="center"/>
    </xf>
    <xf numFmtId="0" fontId="2" fillId="0" borderId="0" xfId="0" applyFont="1" applyFill="1"/>
    <xf numFmtId="164" fontId="2" fillId="0" borderId="0" xfId="1" applyNumberFormat="1" applyFont="1" applyFill="1" applyBorder="1" applyAlignment="1">
      <alignment horizontal="left" vertical="center"/>
    </xf>
    <xf numFmtId="0" fontId="2" fillId="0" borderId="0" xfId="0" applyFont="1" applyAlignment="1">
      <alignment horizontal="left" vertical="center"/>
    </xf>
    <xf numFmtId="164" fontId="2" fillId="0" borderId="0" xfId="1" applyNumberFormat="1" applyFont="1" applyFill="1" applyBorder="1" applyAlignment="1">
      <alignment horizontal="right" vertical="center"/>
    </xf>
    <xf numFmtId="38" fontId="2" fillId="0" borderId="0" xfId="0" applyNumberFormat="1" applyFont="1"/>
    <xf numFmtId="0" fontId="2" fillId="0" borderId="0" xfId="0" applyFont="1" applyAlignment="1">
      <alignment vertical="top"/>
    </xf>
    <xf numFmtId="9" fontId="2" fillId="0" borderId="0" xfId="2" applyFont="1" applyAlignment="1">
      <alignment horizontal="left"/>
    </xf>
    <xf numFmtId="0" fontId="0" fillId="0" borderId="0" xfId="0" applyAlignment="1">
      <alignment horizontal="center"/>
    </xf>
    <xf numFmtId="0" fontId="0" fillId="0" borderId="0" xfId="0" applyFont="1" applyFill="1" applyAlignment="1">
      <alignment horizontal="left"/>
    </xf>
    <xf numFmtId="164" fontId="0" fillId="0" borderId="0" xfId="0" applyNumberFormat="1" applyFont="1" applyFill="1" applyAlignment="1">
      <alignment horizontal="left"/>
    </xf>
    <xf numFmtId="0" fontId="0" fillId="0" borderId="0" xfId="0" applyFont="1" applyAlignment="1">
      <alignment horizontal="left"/>
    </xf>
    <xf numFmtId="164" fontId="0" fillId="0" borderId="0" xfId="0" applyNumberFormat="1" applyFont="1" applyAlignment="1">
      <alignment horizontal="left"/>
    </xf>
    <xf numFmtId="0" fontId="0" fillId="0" borderId="0" xfId="0" applyFont="1" applyFill="1" applyBorder="1" applyAlignment="1">
      <alignment horizontal="left"/>
    </xf>
    <xf numFmtId="164" fontId="0" fillId="0" borderId="0" xfId="0" applyNumberFormat="1" applyFont="1" applyFill="1" applyBorder="1"/>
    <xf numFmtId="164" fontId="1" fillId="0" borderId="0" xfId="0" applyNumberFormat="1" applyFont="1" applyFill="1" applyBorder="1"/>
    <xf numFmtId="0" fontId="0" fillId="0" borderId="0" xfId="0" applyFont="1" applyFill="1" applyBorder="1" applyAlignment="1">
      <alignment vertical="center"/>
    </xf>
    <xf numFmtId="44" fontId="0" fillId="0" borderId="0" xfId="0" applyNumberFormat="1" applyFont="1" applyFill="1" applyBorder="1"/>
    <xf numFmtId="0" fontId="0" fillId="0" borderId="0" xfId="0" applyFont="1" applyFill="1" applyBorder="1"/>
    <xf numFmtId="0" fontId="0" fillId="0" borderId="0" xfId="0" applyFont="1" applyFill="1" applyBorder="1" applyAlignment="1">
      <alignment horizontal="left" wrapText="1"/>
    </xf>
    <xf numFmtId="0" fontId="0" fillId="0" borderId="0" xfId="0" applyFont="1" applyFill="1" applyBorder="1" applyAlignment="1"/>
    <xf numFmtId="164" fontId="3" fillId="2" borderId="0" xfId="1"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2" fillId="0" borderId="0" xfId="3" applyFont="1" applyFill="1" applyBorder="1" applyAlignment="1">
      <alignment horizontal="center" vertical="center"/>
    </xf>
    <xf numFmtId="0" fontId="1" fillId="0" borderId="0" xfId="3" applyFont="1" applyFill="1" applyBorder="1" applyAlignment="1">
      <alignment horizontal="center" vertical="center" wrapText="1"/>
    </xf>
    <xf numFmtId="0" fontId="2" fillId="0" borderId="0" xfId="3" applyFont="1" applyFill="1" applyBorder="1" applyAlignment="1">
      <alignment wrapText="1"/>
    </xf>
    <xf numFmtId="42" fontId="2" fillId="0" borderId="0" xfId="3" applyNumberFormat="1" applyFont="1" applyFill="1" applyBorder="1"/>
    <xf numFmtId="42" fontId="1" fillId="0" borderId="0" xfId="3" applyNumberFormat="1" applyFont="1" applyFill="1" applyBorder="1"/>
    <xf numFmtId="0" fontId="2" fillId="0" borderId="0" xfId="3" applyFont="1" applyFill="1" applyBorder="1"/>
    <xf numFmtId="0" fontId="1" fillId="0" borderId="0" xfId="3" applyFont="1" applyFill="1" applyBorder="1"/>
    <xf numFmtId="42" fontId="1" fillId="0" borderId="0" xfId="0" applyNumberFormat="1" applyFont="1" applyFill="1" applyBorder="1" applyAlignment="1" applyProtection="1"/>
    <xf numFmtId="0" fontId="2" fillId="0" borderId="0" xfId="0" applyFont="1" applyBorder="1" applyAlignment="1">
      <alignment horizontal="center"/>
    </xf>
    <xf numFmtId="0" fontId="2" fillId="0" borderId="0" xfId="0" applyFont="1" applyBorder="1" applyAlignment="1">
      <alignment horizontal="left"/>
    </xf>
    <xf numFmtId="38" fontId="2" fillId="0" borderId="0" xfId="0" applyNumberFormat="1" applyFont="1" applyBorder="1" applyAlignment="1">
      <alignment horizontal="left" vertical="center"/>
    </xf>
    <xf numFmtId="164" fontId="2" fillId="0" borderId="0" xfId="0" applyNumberFormat="1" applyFont="1" applyBorder="1" applyAlignment="1">
      <alignment horizontal="left"/>
    </xf>
    <xf numFmtId="0" fontId="2" fillId="0" borderId="0" xfId="0" applyFont="1" applyBorder="1"/>
    <xf numFmtId="0" fontId="1" fillId="0" borderId="0" xfId="0" applyFont="1" applyFill="1" applyBorder="1" applyAlignment="1">
      <alignment horizontal="left" vertical="center"/>
    </xf>
    <xf numFmtId="164" fontId="1" fillId="0" borderId="0" xfId="1"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top"/>
    </xf>
    <xf numFmtId="42" fontId="0" fillId="0" borderId="0" xfId="0" applyNumberFormat="1" applyFont="1" applyFill="1" applyBorder="1" applyAlignment="1">
      <alignment horizontal="left" vertical="center"/>
    </xf>
    <xf numFmtId="42" fontId="1"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xf>
    <xf numFmtId="42" fontId="1" fillId="0" borderId="0" xfId="0" applyNumberFormat="1" applyFont="1" applyFill="1" applyAlignment="1">
      <alignment horizontal="left" vertical="center"/>
    </xf>
    <xf numFmtId="0" fontId="0" fillId="0" borderId="0" xfId="0" applyNumberFormat="1" applyFont="1" applyFill="1" applyBorder="1" applyAlignment="1" applyProtection="1">
      <alignment wrapText="1"/>
    </xf>
    <xf numFmtId="0" fontId="0" fillId="0" borderId="0" xfId="0" applyNumberFormat="1" applyFont="1" applyFill="1" applyBorder="1" applyAlignment="1" applyProtection="1"/>
    <xf numFmtId="0" fontId="6" fillId="0" borderId="0" xfId="0" applyFont="1"/>
    <xf numFmtId="164" fontId="2" fillId="0"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xf>
    <xf numFmtId="0" fontId="0" fillId="0" borderId="0" xfId="0" applyFont="1" applyFill="1" applyBorder="1" applyAlignment="1">
      <alignment horizontal="center" vertical="center" wrapText="1"/>
    </xf>
    <xf numFmtId="164" fontId="0" fillId="0" borderId="0" xfId="1" applyNumberFormat="1" applyFont="1" applyFill="1" applyBorder="1" applyAlignment="1">
      <alignment horizontal="right" vertical="top"/>
    </xf>
    <xf numFmtId="0" fontId="0" fillId="0" borderId="0" xfId="0" applyNumberFormat="1" applyFont="1" applyFill="1" applyBorder="1" applyAlignment="1">
      <alignment horizontal="right" vertical="top"/>
    </xf>
    <xf numFmtId="164" fontId="0" fillId="0" borderId="0" xfId="0" applyNumberFormat="1" applyFont="1" applyFill="1" applyBorder="1" applyAlignment="1">
      <alignment horizontal="right" vertical="top"/>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38" fontId="2" fillId="0" borderId="0" xfId="0" applyNumberFormat="1" applyFont="1" applyFill="1" applyBorder="1" applyAlignment="1" applyProtection="1">
      <alignment horizontal="left" vertical="center" wrapText="1"/>
    </xf>
    <xf numFmtId="42" fontId="2" fillId="0" borderId="0" xfId="0" applyNumberFormat="1" applyFont="1" applyFill="1" applyBorder="1"/>
    <xf numFmtId="0" fontId="2" fillId="0" borderId="0" xfId="0" applyFont="1" applyFill="1" applyBorder="1"/>
    <xf numFmtId="0" fontId="2" fillId="0" borderId="0" xfId="0" applyFont="1" applyFill="1" applyBorder="1" applyAlignment="1" applyProtection="1">
      <alignment horizontal="left" vertical="center" wrapText="1"/>
    </xf>
    <xf numFmtId="38" fontId="2" fillId="0" borderId="0" xfId="0" applyNumberFormat="1" applyFont="1" applyFill="1" applyBorder="1" applyAlignment="1">
      <alignment wrapText="1"/>
    </xf>
    <xf numFmtId="38" fontId="2" fillId="0" borderId="0" xfId="0" applyNumberFormat="1" applyFont="1" applyFill="1" applyBorder="1"/>
  </cellXfs>
  <cellStyles count="5">
    <cellStyle name="Hyperlink" xfId="4" xr:uid="{8D6750A7-FC0B-4650-AD70-4C1B31433589}"/>
    <cellStyle name="Monétaire" xfId="1" builtinId="4"/>
    <cellStyle name="Normal" xfId="0" builtinId="0"/>
    <cellStyle name="Normal 2" xfId="3" xr:uid="{674335DB-0704-406D-BAF3-6DE9A4979206}"/>
    <cellStyle name="Pourcentage" xfId="2" builtinId="5"/>
  </cellStyles>
  <dxfs count="201">
    <dxf>
      <font>
        <b val="0"/>
        <strike val="0"/>
        <outline val="0"/>
        <shadow val="0"/>
        <u val="none"/>
        <vertAlign val="baseline"/>
        <sz val="10"/>
        <color auto="1"/>
        <name val="Arial"/>
        <family val="2"/>
        <scheme val="none"/>
      </font>
      <fill>
        <patternFill patternType="none">
          <bgColor auto="1"/>
        </patternFill>
      </fill>
    </dxf>
    <dxf>
      <font>
        <b val="0"/>
        <strike val="0"/>
        <outline val="0"/>
        <shadow val="0"/>
        <u val="none"/>
        <vertAlign val="baseline"/>
        <sz val="10"/>
        <color auto="1"/>
        <name val="Arial"/>
        <family val="2"/>
        <scheme val="none"/>
      </font>
      <fill>
        <patternFill patternType="none">
          <bgColor auto="1"/>
        </patternFill>
      </fill>
    </dxf>
    <dxf>
      <font>
        <b val="0"/>
        <strike val="0"/>
        <outline val="0"/>
        <shadow val="0"/>
        <u val="none"/>
        <vertAlign val="baseline"/>
        <sz val="10"/>
        <color auto="1"/>
        <name val="Arial"/>
        <family val="2"/>
        <scheme val="none"/>
      </font>
      <fill>
        <patternFill patternType="none">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6" formatCode="#,##0_);[Red]\(#,##0\)"/>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ont>
        <condense val="0"/>
        <extend val="0"/>
        <color indexed="9"/>
      </font>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rgb="FFD9D9D9"/>
          <bgColor auto="1"/>
        </patternFill>
      </fill>
      <alignment horizontal="left" textRotation="0" indent="0" justifyLastLine="0" shrinkToFit="0" readingOrder="0"/>
    </dxf>
    <dxf>
      <font>
        <strike val="0"/>
        <outline val="0"/>
        <shadow val="0"/>
        <u val="none"/>
        <vertAlign val="baseline"/>
        <sz val="10"/>
        <color auto="1"/>
        <name val="Arial"/>
        <family val="2"/>
        <scheme val="none"/>
      </font>
      <numFmt numFmtId="165" formatCode="_ * #.##0_)\ &quot;$&quot;_ ;_ * \(#.##0\)\ &quot;$&quot;_ ;_ * &quot;-&quot;??_)\ &quot;$&quot;_ ;_ @_ "/>
      <fill>
        <patternFill patternType="none"/>
      </fill>
      <alignment horizontal="left" textRotation="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dxf>
    <dxf>
      <font>
        <strike val="0"/>
        <outline val="0"/>
        <shadow val="0"/>
        <u val="none"/>
        <vertAlign val="baseline"/>
        <sz val="10"/>
        <color auto="1"/>
        <name val="Arial"/>
        <family val="2"/>
        <scheme val="none"/>
      </font>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dxf>
    <dxf>
      <font>
        <strike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0"/>
        <color auto="1"/>
        <name val="Arial"/>
        <family val="2"/>
        <scheme val="none"/>
      </font>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rgb="FFD9D9D9"/>
          <bgColor auto="1"/>
        </patternFill>
      </fill>
      <alignment horizontal="left" textRotation="0" indent="0" justifyLastLine="0" shrinkToFit="0" readingOrder="0"/>
    </dxf>
    <dxf>
      <font>
        <strike val="0"/>
        <outline val="0"/>
        <shadow val="0"/>
        <u val="none"/>
        <vertAlign val="baseline"/>
        <sz val="10"/>
        <color auto="1"/>
        <name val="Arial"/>
        <family val="2"/>
        <scheme val="none"/>
      </font>
      <numFmt numFmtId="165" formatCode="_ * #.##0_)\ &quot;$&quot;_ ;_ * \(#.##0\)\ &quot;$&quot;_ ;_ * &quot;-&quot;??_)\ &quot;$&quot;_ ;_ @_ "/>
      <fill>
        <patternFill patternType="none"/>
      </fill>
      <alignment horizontal="left" textRotation="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strike val="0"/>
        <outline val="0"/>
        <shadow val="0"/>
        <u val="none"/>
        <vertAlign val="baseline"/>
        <sz val="10"/>
        <color auto="1"/>
        <name val="Arial"/>
        <family val="2"/>
        <scheme val="none"/>
      </font>
      <fill>
        <patternFill patternType="none">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strike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2" formatCode="_ * #,##0_)\ &quot;$&quot;_ ;_ * \(#,##0\)\ &quot;$&quot;_ ;_ * &quot;-&quot;_)\ &quot;$&quot;_ ;_ @_ "/>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rgb="FFD9D9D9"/>
          <bgColor auto="1"/>
        </patternFill>
      </fill>
      <alignment horizontal="left" textRotation="0" indent="0" justifyLastLine="0" shrinkToFit="0" readingOrder="0"/>
    </dxf>
    <dxf>
      <font>
        <strike val="0"/>
        <outline val="0"/>
        <shadow val="0"/>
        <u val="none"/>
        <vertAlign val="baseline"/>
        <sz val="10"/>
        <color auto="1"/>
        <name val="Arial"/>
        <family val="2"/>
        <scheme val="none"/>
      </font>
      <numFmt numFmtId="165" formatCode="_ * #.##0_)\ &quot;$&quot;_ ;_ * \(#.##0\)\ &quot;$&quot;_ ;_ * &quot;-&quot;??_)\ &quot;$&quot;_ ;_ @_ "/>
      <fill>
        <patternFill patternType="none"/>
      </fill>
      <alignment horizontal="left" textRotation="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theme="0" tint="-0.14999847407452621"/>
          <bgColor auto="1"/>
        </patternFill>
      </fill>
      <alignment horizontal="left" textRotation="0" indent="0" justifyLastLine="0" shrinkToFit="0" readingOrder="0"/>
    </dxf>
    <dxf>
      <font>
        <strike val="0"/>
        <outline val="0"/>
        <shadow val="0"/>
        <u val="none"/>
        <vertAlign val="baseline"/>
        <sz val="10"/>
        <color auto="1"/>
        <name val="Arial"/>
        <family val="2"/>
        <scheme val="none"/>
      </font>
      <fill>
        <patternFill patternType="none">
          <bgColor auto="1"/>
        </patternFill>
      </fill>
      <alignment horizontal="general" vertical="center" textRotation="0" wrapText="0" indent="0" justifyLastLine="0" shrinkToFit="0" readingOrder="0"/>
    </dxf>
    <dxf>
      <font>
        <strike val="0"/>
        <outline val="0"/>
        <shadow val="0"/>
        <u val="none"/>
        <vertAlign val="baseline"/>
        <sz val="10"/>
        <color auto="1"/>
        <name val="Arial"/>
        <family val="2"/>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strike val="0"/>
        <outline val="0"/>
        <shadow val="0"/>
        <u val="none"/>
        <vertAlign val="baseline"/>
        <sz val="10"/>
        <color auto="1"/>
        <name val="Arial"/>
        <family val="2"/>
        <scheme val="none"/>
      </font>
      <numFmt numFmtId="165" formatCode="_ * #.##0_)\ &quot;$&quot;_ ;_ * \(#.##0\)\ &quot;$&quot;_ ;_ * &quot;-&quot;??_)\ &quot;$&quot;_ ;_ @_ "/>
      <fill>
        <patternFill patternType="none">
          <fgColor indexed="64"/>
          <bgColor auto="1"/>
        </patternFill>
      </fill>
      <alignment horizontal="left" textRotation="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left" textRotation="0" indent="0" justifyLastLine="0" shrinkToFit="0" readingOrder="0"/>
    </dxf>
    <dxf>
      <font>
        <strike val="0"/>
        <outline val="0"/>
        <shadow val="0"/>
        <u val="none"/>
        <vertAlign val="baseline"/>
        <sz val="10"/>
        <color auto="1"/>
        <name val="Arial"/>
        <family val="2"/>
        <scheme val="none"/>
      </font>
      <numFmt numFmtId="165" formatCode="_ * #.##0_)\ &quot;$&quot;_ ;_ * \(#.##0\)\ &quot;$&quot;_ ;_ * &quot;-&quot;??_)\ &quot;$&quot;_ ;_ @_ "/>
      <fill>
        <patternFill patternType="none">
          <fgColor indexed="64"/>
          <bgColor auto="1"/>
        </patternFill>
      </fill>
      <alignment horizontal="left" textRotation="0" indent="0" justifyLastLine="0" shrinkToFit="0" readingOrder="0"/>
    </dxf>
    <dxf>
      <font>
        <b/>
        <i val="0"/>
        <strike val="0"/>
        <condense val="0"/>
        <extend val="0"/>
        <outline val="0"/>
        <shadow val="0"/>
        <u val="none"/>
        <vertAlign val="baseline"/>
        <sz val="10"/>
        <color auto="1"/>
        <name val="Arial"/>
        <family val="2"/>
        <scheme val="none"/>
      </font>
      <numFmt numFmtId="164" formatCode="_ * #,##0_)\ &quot;$&quot;_ ;_ * \(#,##0\)\ &quot;$&quot;_ ;_ * &quot;-&quot;??_)\ &quot;$&quot;_ ;_ @_ "/>
      <fill>
        <patternFill patternType="none">
          <fgColor indexed="64"/>
          <bgColor auto="1"/>
        </patternFill>
      </fill>
      <alignment horizontal="center" vertical="center" textRotation="0" wrapText="1" indent="0" justifyLastLine="0" shrinkToFit="0" readingOrder="0"/>
    </dxf>
    <dxf>
      <border outline="0">
        <top style="thin">
          <color rgb="FF000000"/>
        </top>
      </border>
    </dxf>
    <dxf>
      <border outline="0">
        <right style="medium">
          <color auto="1"/>
        </right>
      </border>
    </dxf>
    <dxf>
      <border outline="0">
        <left style="medium">
          <color indexed="64"/>
        </left>
        <right style="medium">
          <color indexed="64"/>
        </right>
        <bottom style="medium">
          <color indexed="64"/>
        </bottom>
      </border>
    </dxf>
    <dxf>
      <border outline="0">
        <left style="medium">
          <color indexed="64"/>
        </left>
        <right style="medium">
          <color indexed="64"/>
        </right>
        <bottom style="medium">
          <color indexed="64"/>
        </bottom>
      </border>
    </dxf>
    <dxf>
      <border outline="0">
        <top style="thin">
          <color rgb="FF000000"/>
        </top>
      </border>
    </dxf>
    <dxf>
      <border outline="0">
        <top style="thin">
          <color rgb="FF000000"/>
        </top>
      </border>
    </dxf>
    <dxf>
      <border outline="0">
        <top style="thin">
          <color rgb="FF000000"/>
        </top>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FB4E429-E24D-44BE-96A0-C6DB6F644336}" name="Tableau1617" displayName="Tableau1617" ref="A1:D175" totalsRowCount="1" headerRowDxfId="2" dataDxfId="0" totalsRowDxfId="1" tableBorderDxfId="194">
  <autoFilter ref="A1:D174" xr:uid="{8FB4E429-E24D-44BE-96A0-C6DB6F644336}"/>
  <sortState xmlns:xlrd2="http://schemas.microsoft.com/office/spreadsheetml/2017/richdata2" ref="A2:D174">
    <sortCondition ref="A1:A174"/>
  </sortState>
  <tableColumns count="4">
    <tableColumn id="1" xr3:uid="{20683AD1-566C-41D9-B50A-400388C8ECFC}" name="Organisme" totalsRowLabel="Total" dataDxfId="10" totalsRowDxfId="9"/>
    <tableColumn id="2" xr3:uid="{5DDD19CF-E954-4995-87F2-1E014AE1DB04}" name="Mission globale" dataDxfId="8" totalsRowDxfId="7"/>
    <tableColumn id="3" xr3:uid="{162F7FD7-2BEE-4637-81EA-6EC15C756675}" name="Entente_x000a_activité spécifique  " dataDxfId="6" totalsRowDxfId="5"/>
    <tableColumn id="4" xr3:uid="{93EC51C7-4ECF-486A-ABCE-EBDCC72DB469}" name="TOTAL" totalsRowFunction="sum" dataDxfId="4" totalsRowDxfId="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EF21618-52C1-4E88-BE43-2640810B30F5}" name="Tableau2526" displayName="Tableau2526" ref="A1:J179" totalsRowCount="1" headerRowDxfId="33" dataDxfId="31" totalsRowDxfId="32">
  <autoFilter ref="A1:J178" xr:uid="{6EF21618-52C1-4E88-BE43-2640810B30F5}"/>
  <tableColumns count="10">
    <tableColumn id="26" xr3:uid="{B6DDCC01-A79B-47D5-8876-2CB22436338A}" name="Organisme" totalsRowLabel="Total" dataDxfId="30" totalsRowDxfId="29"/>
    <tableColumn id="20" xr3:uid="{19878F35-6595-4C73-A90A-92301EB4A03D}" name="Typologie" dataDxfId="28" totalsRowDxfId="27"/>
    <tableColumn id="21" xr3:uid="{6E68BD15-4AE9-4EF0-994D-40D960E42261}" name="MRC " dataDxfId="26" totalsRowDxfId="25"/>
    <tableColumn id="22" xr3:uid="{E6E1B5D1-67E7-4532-9549-E18EC4D9E0A6}" name="Rayonnement" dataDxfId="24" totalsRowDxfId="23"/>
    <tableColumn id="23" xr3:uid="{9918E507-0CD7-4A38-9592-7ADC15D31066}" name="Programme" dataDxfId="22" totalsRowDxfId="21"/>
    <tableColumn id="24" xr3:uid="{C10ECDCD-87DB-4778-9213-5BD748A38C38}" name="Catégorie" dataDxfId="20" totalsRowDxfId="19"/>
    <tableColumn id="3" xr3:uid="{9BB18F15-A406-486F-8508-5B6D3815D8E2}" name="Mission globale" dataDxfId="18" totalsRowDxfId="17" dataCellStyle="Monétaire" totalsRowCellStyle="Monétaire"/>
    <tableColumn id="4" xr3:uid="{3327D589-1DC8-4BE1-9713-D70AC25F82DE}" name="Entente_x000a_activité spécifique  " dataDxfId="16" totalsRowDxfId="15" dataCellStyle="Monétaire" totalsRowCellStyle="Monétaire"/>
    <tableColumn id="16" xr3:uid="{923F3D80-CF9F-470D-A8E9-D16BB93F9AC8}" name="Autres financements" dataDxfId="14" totalsRowDxfId="13" dataCellStyle="Monétaire" totalsRowCellStyle="Monétaire"/>
    <tableColumn id="18" xr3:uid="{767ACCE2-2718-457A-A3B1-3AB43EA19AED}" name="Total" totalsRowFunction="sum" dataDxfId="12" totalsRowDxfId="11" dataCellStyle="Monétaire" totalsRowCellStyle="Monétaire">
      <calculatedColumnFormula>Tableau2526[[#This Row],[Mission globale]]+Tableau2526[[#This Row],[Entente
activité spécifique  ]]+I2</calculatedColumn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4AB25BE-ED58-426A-B09A-9E7E27A2DD1A}" name="Coordonnee" displayName="Coordonnee" ref="A1:Q181" totalsRowShown="0">
  <autoFilter ref="A1:Q181" xr:uid="{04AB25BE-ED58-426A-B09A-9E7E27A2DD1A}"/>
  <tableColumns count="17">
    <tableColumn id="1" xr3:uid="{65C208E7-56A7-46A9-A444-99F8B1A94104}" name="Org_Nom_Off"/>
    <tableColumn id="12" xr3:uid="{13741B49-57AC-4EBA-9FF5-65679E791730}" name="Terr_Desc"/>
    <tableColumn id="13" xr3:uid="{E9218FA8-1CC0-41D0-A51D-DFBE304F056B}" name="Typo_Desc"/>
    <tableColumn id="14" xr3:uid="{32B82F1E-65E0-45D4-8170-CADE0C0D647C}" name="Rayonn_Desc"/>
    <tableColumn id="15" xr3:uid="{D5541960-3896-44DB-86F5-13E94DFE9918}" name="Mrc"/>
    <tableColumn id="16" xr3:uid="{43DDC82B-F815-449E-891D-F0106103F840}" name="Mrc_Nbr" dataDxfId="163"/>
    <tableColumn id="17" xr3:uid="{07DBB710-AE6E-493C-97FB-2B2CAE94C33B}" name="Prog_Desc"/>
    <tableColumn id="18" xr3:uid="{948331B9-1B9B-4E60-81D0-C5D302691258}" name="Cat_Desc"/>
    <tableColumn id="19" xr3:uid="{B5D9B7C4-A836-47ED-B9BD-8B4177A46D85}" name="Org_Adr"/>
    <tableColumn id="20" xr3:uid="{C74103FC-7CB4-4FF2-87F0-6BF8078A3D48}" name="Org_Mun"/>
    <tableColumn id="21" xr3:uid="{A88A78FE-7A00-47CE-B788-894005CAFD40}" name="Org_Code"/>
    <tableColumn id="22" xr3:uid="{D401CF37-F685-4D04-81E2-F1EC690835C1}" name="Org_Tel"/>
    <tableColumn id="23" xr3:uid="{1E3ACFED-E847-41DE-857F-9118CCD87FA1}" name="Org_Courriel"/>
    <tableColumn id="25" xr3:uid="{86379CA5-BF54-4425-B89F-9FE485B6AD21}" name="Site"/>
    <tableColumn id="40" xr3:uid="{47ED5099-E553-40FD-9B7C-2385875B0B7C}" name="Mission"/>
    <tableColumn id="41" xr3:uid="{8AB20974-2AD1-43E1-88B7-DFE7330C9270}" name="Client"/>
    <tableColumn id="42" xr3:uid="{5079D9A3-953D-4EDA-A96C-C74D0BE811EC}" name="Service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F898EBD-E678-43C8-A527-D6060FB914DB}" name="Tableau1718" displayName="Tableau1718" ref="A1:E175" totalsRowCount="1" headerRowDxfId="142" dataDxfId="141" tableBorderDxfId="195">
  <autoFilter ref="A1:E174" xr:uid="{CF898EBD-E678-43C8-A527-D6060FB914DB}"/>
  <sortState xmlns:xlrd2="http://schemas.microsoft.com/office/spreadsheetml/2017/richdata2" ref="A2:E174">
    <sortCondition ref="A1:A174"/>
  </sortState>
  <tableColumns count="5">
    <tableColumn id="1" xr3:uid="{C4F23354-C34E-48B1-9FB4-F6C66A01744F}" name="Organisme" totalsRowLabel="Total" dataDxfId="87" totalsRowDxfId="67"/>
    <tableColumn id="2" xr3:uid="{1853CA9F-ED3C-466A-97F4-DCB671059EDF}" name="Mission globale" dataDxfId="86" totalsRowDxfId="66"/>
    <tableColumn id="3" xr3:uid="{C74F2784-D6A0-46BA-92F5-E8E5A1D6D1CD}" name="Entente_x000a_activité spécifique  " dataDxfId="85" totalsRowDxfId="65"/>
    <tableColumn id="4" xr3:uid="{456E4804-0E8A-452D-A63C-9F405D73B565}" name="Autres financements" dataDxfId="84" totalsRowDxfId="64"/>
    <tableColumn id="5" xr3:uid="{3570DDB5-222F-488E-ADF6-8FEC7F6A5927}" name="TOTAL" totalsRowFunction="sum" dataDxfId="83" totalsRowDxfId="6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2FB9138-933A-486F-AC82-8F7AB79C03E0}" name="Tableau1819" displayName="Tableau1819" ref="A1:E176" totalsRowCount="1" headerRowDxfId="90" dataDxfId="88" totalsRowDxfId="89" tableBorderDxfId="196">
  <autoFilter ref="A1:E175" xr:uid="{A2FB9138-933A-486F-AC82-8F7AB79C03E0}"/>
  <sortState xmlns:xlrd2="http://schemas.microsoft.com/office/spreadsheetml/2017/richdata2" ref="A2:E175">
    <sortCondition ref="A1:A175"/>
  </sortState>
  <tableColumns count="5">
    <tableColumn id="1" xr3:uid="{4E784552-1A2E-47D4-A0CE-CA548213806E}" name="Organisme" totalsRowLabel="Total" dataDxfId="82" totalsRowDxfId="72"/>
    <tableColumn id="2" xr3:uid="{29D1F054-31BC-4D8B-B84B-58D4751E1DF4}" name="Mission globale" dataDxfId="81" totalsRowDxfId="71"/>
    <tableColumn id="3" xr3:uid="{0FBBCA48-0471-43AA-9F69-BF6F2332741A}" name="Entente_x000a_activité spécifique  " dataDxfId="80" totalsRowDxfId="70"/>
    <tableColumn id="4" xr3:uid="{42516625-2E62-4F0E-B042-471A018B5799}" name="Autres financements" dataDxfId="79" totalsRowDxfId="69"/>
    <tableColumn id="5" xr3:uid="{8A057097-0AC6-46D9-9211-8DFB9B8CF390}" name="TOTAL" totalsRowFunction="sum" dataDxfId="78" totalsRowDxfId="6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BC1B0E-88D3-45A1-9925-B82EBEE9482F}" name="Tableau1920" displayName="Tableau1920" ref="A1:E179" totalsRowCount="1" headerRowDxfId="140" dataDxfId="139" headerRowCellStyle="Normal 2">
  <autoFilter ref="A1:E178" xr:uid="{0FBC1B0E-88D3-45A1-9925-B82EBEE9482F}"/>
  <sortState xmlns:xlrd2="http://schemas.microsoft.com/office/spreadsheetml/2017/richdata2" ref="A2:E178">
    <sortCondition ref="A1:A178"/>
  </sortState>
  <tableColumns count="5">
    <tableColumn id="2" xr3:uid="{8D6DD213-D557-4A4F-A595-AA4E7807E81A}" name="Organisme" dataDxfId="138" totalsRowDxfId="77" dataCellStyle="Normal 2"/>
    <tableColumn id="3" xr3:uid="{E52D6BB5-4888-4FE5-883F-28563DA02E44}" name="Mission globale" dataDxfId="137" totalsRowDxfId="76" dataCellStyle="Normal 2"/>
    <tableColumn id="4" xr3:uid="{63B512D9-CE83-4A7E-B596-010B9B9B464B}" name="Entente_x000a_activité spécifique  " dataDxfId="136" totalsRowDxfId="75" dataCellStyle="Normal 2"/>
    <tableColumn id="5" xr3:uid="{CC56DA1D-15B5-434D-B6FF-6B7797052FF1}" name="Autres financements" dataDxfId="135" totalsRowDxfId="74" dataCellStyle="Normal 2"/>
    <tableColumn id="6" xr3:uid="{C3872DAE-CF7D-4BAF-BB9D-AD301EB601BA}" name="TOTAL" totalsRowFunction="sum" dataDxfId="134" totalsRowDxfId="73" dataCellStyle="Normal 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9033B31-1C83-4D1D-8FBD-AC4B9004B8C5}" name="Tableau2021" displayName="Tableau2021" ref="A1:J179" totalsRowCount="1" headerRowDxfId="192" dataDxfId="190" totalsRowDxfId="191" tableBorderDxfId="193" headerRowCellStyle="Monétaire" dataCellStyle="Monétaire">
  <autoFilter ref="A1:J178" xr:uid="{39033B31-1C83-4D1D-8FBD-AC4B9004B8C5}"/>
  <sortState xmlns:xlrd2="http://schemas.microsoft.com/office/spreadsheetml/2017/richdata2" ref="A2:J178">
    <sortCondition ref="A1:A178"/>
  </sortState>
  <tableColumns count="10">
    <tableColumn id="1" xr3:uid="{BFC01D53-577C-40BF-A5E4-36816FCA8D9A}" name="Organisme" totalsRowFunction="count" dataDxfId="133" totalsRowDxfId="132"/>
    <tableColumn id="3" xr3:uid="{501B63C4-CFED-4AD3-9A94-5C5F0226F43D}" name="Typologie" dataDxfId="131" totalsRowDxfId="130"/>
    <tableColumn id="16" xr3:uid="{1CA7D7AF-8D45-48AE-8837-63FF721DDBF1}" name="MRC " dataDxfId="129" totalsRowDxfId="128"/>
    <tableColumn id="4" xr3:uid="{B1D9B519-D78D-4A70-8CB0-07C96E286611}" name="Rayonnement" dataDxfId="127" totalsRowDxfId="126"/>
    <tableColumn id="11" xr3:uid="{51E1EC24-41B1-4C19-B71C-A3C5CE609312}" name="Programme" dataDxfId="125" totalsRowDxfId="124"/>
    <tableColumn id="5" xr3:uid="{A660BF88-FF62-4CEC-B3E4-90D7E4618C5C}" name="Catégorie" dataDxfId="123" totalsRowDxfId="122"/>
    <tableColumn id="12" xr3:uid="{87ED1890-CF2D-4ED7-A50E-8715B6CBC999}" name="Mission globale" totalsRowFunction="sum" dataDxfId="121" totalsRowDxfId="120" dataCellStyle="Monétaire"/>
    <tableColumn id="13" xr3:uid="{B6A63CDE-D91A-432C-A07A-5AA43AF5C978}" name="Entente_x000a_activité spécifique  " totalsRowFunction="sum" dataDxfId="119" totalsRowDxfId="118" dataCellStyle="Monétaire"/>
    <tableColumn id="2" xr3:uid="{416639E3-ABDB-4392-A6E5-E127F7126E7F}" name="Autres financements" dataDxfId="117" totalsRowDxfId="116" dataCellStyle="Monétaire"/>
    <tableColumn id="14" xr3:uid="{4765ECB2-6AC4-4C40-9B30-20337443B532}" name="Total" totalsRowFunction="sum" dataDxfId="115" totalsRowDxfId="114" dataCellStyle="Monétair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FE6FA9-88BB-4F81-B151-26367906603B}" name="Tableau2122" displayName="Tableau2122" ref="A1:J179" totalsRowCount="1" headerRowDxfId="179" dataDxfId="177" totalsRowDxfId="178" tableBorderDxfId="200" headerRowCellStyle="Monétaire" dataCellStyle="Monétaire">
  <autoFilter ref="A1:J178" xr:uid="{D5FE6FA9-88BB-4F81-B151-26367906603B}"/>
  <sortState xmlns:xlrd2="http://schemas.microsoft.com/office/spreadsheetml/2017/richdata2" ref="A2:J178">
    <sortCondition ref="A1:A178"/>
  </sortState>
  <tableColumns count="10">
    <tableColumn id="1" xr3:uid="{6E27499F-8E93-421B-B197-891CF60DE794}" name="Organisme" totalsRowFunction="count" dataDxfId="189" totalsRowDxfId="162"/>
    <tableColumn id="3" xr3:uid="{B8F77F6A-DFBB-4E98-95CE-8989EECCEE98}" name="Typologie" dataDxfId="188" totalsRowDxfId="161"/>
    <tableColumn id="16" xr3:uid="{03C1B07A-C65D-4C91-96F1-4F3D38F90484}" name="MRC " dataDxfId="187" totalsRowDxfId="160"/>
    <tableColumn id="4" xr3:uid="{183FEFFA-C95D-4C41-81D0-BB56255ABC5F}" name="Rayonnement" dataDxfId="186" totalsRowDxfId="159"/>
    <tableColumn id="11" xr3:uid="{42CA9AE6-692B-454D-A067-DEFB6602549C}" name="Programme" dataDxfId="185" totalsRowDxfId="158"/>
    <tableColumn id="5" xr3:uid="{57C4B664-8C51-441D-8823-8CCCDDFD3FEB}" name="Catégorie" dataDxfId="184" totalsRowDxfId="157"/>
    <tableColumn id="12" xr3:uid="{D02D9072-B879-4EF6-B8B8-0DF35D7F8D40}" name="Mission globale" totalsRowFunction="sum" dataDxfId="183" totalsRowDxfId="156" dataCellStyle="Monétaire"/>
    <tableColumn id="13" xr3:uid="{07ADC024-FE52-4D8F-B8AB-B1D7A4073701}" name="Entente_x000a_activité spécifique  " totalsRowFunction="sum" dataDxfId="182" totalsRowDxfId="155" dataCellStyle="Monétaire"/>
    <tableColumn id="14" xr3:uid="{244773E0-8792-4A3C-8F38-3B29570ABBA4}" name="Autres financements" totalsRowFunction="sum" dataDxfId="181" totalsRowDxfId="154" dataCellStyle="Monétaire"/>
    <tableColumn id="18" xr3:uid="{D9ED4A98-7B86-4EAE-A5A5-87A6132352AC}" name="Total" totalsRowFunction="sum" dataDxfId="180" totalsRowDxfId="153" dataCellStyle="Monétaire"/>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98FD4D-22A0-49AC-9A2A-EDB502F66A87}" name="Tableau2223" displayName="Tableau2223" ref="A1:J180" totalsRowCount="1" headerRowDxfId="93" dataDxfId="91" totalsRowDxfId="92" tableBorderDxfId="199" headerRowCellStyle="Monétaire" dataCellStyle="Monétaire">
  <autoFilter ref="A1:J179" xr:uid="{1C98FD4D-22A0-49AC-9A2A-EDB502F66A87}"/>
  <sortState xmlns:xlrd2="http://schemas.microsoft.com/office/spreadsheetml/2017/richdata2" ref="A2:J179">
    <sortCondition ref="A1:A179"/>
  </sortState>
  <tableColumns count="10">
    <tableColumn id="1" xr3:uid="{67750839-949C-4ECD-9029-DAC76DB703F8}" name="Organisme" totalsRowFunction="count" dataDxfId="113" totalsRowDxfId="112"/>
    <tableColumn id="3" xr3:uid="{8A3F56F7-68EC-49FA-A06A-23E7C53B6EFB}" name="Typologie" dataDxfId="111" totalsRowDxfId="110"/>
    <tableColumn id="16" xr3:uid="{F7F4F83B-FEC4-4CB5-88E3-F9DF3F8129D5}" name="MRC " dataDxfId="109" totalsRowDxfId="108"/>
    <tableColumn id="4" xr3:uid="{CD258323-C44E-48F4-837A-1329C627453A}" name="Rayonnement" dataDxfId="107" totalsRowDxfId="106"/>
    <tableColumn id="11" xr3:uid="{279C2369-83B2-4F2D-A040-C642162258A7}" name="Programme" dataDxfId="105" totalsRowDxfId="104"/>
    <tableColumn id="5" xr3:uid="{B7A20761-3A50-4CF8-BD51-830CEE168920}" name="Catégorie" dataDxfId="103" totalsRowDxfId="102"/>
    <tableColumn id="12" xr3:uid="{04925AA9-0271-4552-834B-36A19ADA7817}" name="Mission globale" totalsRowFunction="sum" dataDxfId="101" totalsRowDxfId="100" dataCellStyle="Monétaire"/>
    <tableColumn id="13" xr3:uid="{76AA3466-FF7D-48B0-9028-CD6CC9D3C056}" name="Entente_x000a_activité spécifique  " totalsRowFunction="sum" dataDxfId="99" totalsRowDxfId="98" dataCellStyle="Monétaire"/>
    <tableColumn id="2" xr3:uid="{FE989FC1-DFEE-4A6D-9624-CA9FB9D1474E}" name="Autres financements" totalsRowFunction="sum" dataDxfId="97" totalsRowDxfId="96" dataCellStyle="Monétaire"/>
    <tableColumn id="14" xr3:uid="{6DC57378-8C2A-4B27-83B6-89B99B23BC5C}" name="Total" totalsRowFunction="sum" dataDxfId="95" totalsRowDxfId="94" dataCellStyle="Monétaire"/>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714D01-A33B-42BA-A0A9-D2D21F382965}" name="Tableau2324" displayName="Tableau2324" ref="A1:J180" totalsRowCount="1" headerRowDxfId="166" dataDxfId="164" totalsRowDxfId="165" tableBorderDxfId="198" headerRowCellStyle="Monétaire" dataCellStyle="Monétaire">
  <autoFilter ref="A1:J179" xr:uid="{B7714D01-A33B-42BA-A0A9-D2D21F382965}"/>
  <sortState xmlns:xlrd2="http://schemas.microsoft.com/office/spreadsheetml/2017/richdata2" ref="A2:J179">
    <sortCondition ref="A1:A179"/>
  </sortState>
  <tableColumns count="10">
    <tableColumn id="1" xr3:uid="{0BCCF41C-563D-4292-8833-6FD8BD08C27B}" name="Organisme" totalsRowFunction="count" dataDxfId="176" totalsRowDxfId="152"/>
    <tableColumn id="3" xr3:uid="{3EF80BEE-7E50-430E-A4B2-2FDD0C50070A}" name="Typologie" dataDxfId="175" totalsRowDxfId="151"/>
    <tableColumn id="16" xr3:uid="{B0ABBE36-D332-4256-BF92-1525306F4BE2}" name="MRC " dataDxfId="174" totalsRowDxfId="150"/>
    <tableColumn id="4" xr3:uid="{620D3234-03F2-414C-A6C1-3793BB401488}" name="Rayonnement" dataDxfId="173" totalsRowDxfId="149"/>
    <tableColumn id="11" xr3:uid="{D1161804-EE5B-495D-80D2-E84ECCCB7AB0}" name="Programme" dataDxfId="172" totalsRowDxfId="148"/>
    <tableColumn id="5" xr3:uid="{18279F8F-E8C1-4B72-858C-DA0CA8097F12}" name="Catégorie" dataDxfId="171" totalsRowDxfId="147"/>
    <tableColumn id="12" xr3:uid="{0B194262-B31A-432F-B62B-E157730FDB9C}" name="Mission globale" totalsRowFunction="sum" dataDxfId="170" totalsRowDxfId="146" dataCellStyle="Monétaire"/>
    <tableColumn id="13" xr3:uid="{1FC11C26-7E00-4615-A272-295D72D3BE2A}" name="Entente_x000a_activité spécifique  " totalsRowFunction="sum" dataDxfId="169" totalsRowDxfId="145" dataCellStyle="Monétaire"/>
    <tableColumn id="2" xr3:uid="{5CBB2098-9D02-4FD1-934E-81245E8BAE43}" name="Autres financements" totalsRowFunction="sum" dataDxfId="168" totalsRowDxfId="144" dataCellStyle="Monétaire"/>
    <tableColumn id="14" xr3:uid="{C7B2AD3E-8CAD-4D36-A19A-690DCD844F24}" name="Total" totalsRowFunction="sum" dataDxfId="167" totalsRowDxfId="143" dataCellStyle="Monétaire"/>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4D26F3-2744-428E-9D41-37089CBEC768}" name="Tableau2425" displayName="Tableau2425" ref="A1:J179" totalsRowCount="1" headerRowDxfId="42" dataDxfId="40" totalsRowDxfId="41" tableBorderDxfId="197" headerRowCellStyle="Monétaire" dataCellStyle="Monétaire">
  <autoFilter ref="A1:J178" xr:uid="{D84D26F3-2744-428E-9D41-37089CBEC768}"/>
  <sortState xmlns:xlrd2="http://schemas.microsoft.com/office/spreadsheetml/2017/richdata2" ref="A2:J178">
    <sortCondition ref="A1:A178"/>
  </sortState>
  <tableColumns count="10">
    <tableColumn id="1" xr3:uid="{6EF27FBB-BFA0-4B78-9C59-FA3AB4C1604A}" name="Organisme" totalsRowFunction="count" dataDxfId="62" totalsRowDxfId="61"/>
    <tableColumn id="3" xr3:uid="{BBC4E7E6-474E-4CFF-965E-881A4FEC7AF8}" name="Typologie" dataDxfId="60" totalsRowDxfId="59"/>
    <tableColumn id="16" xr3:uid="{73900E87-467F-4D6B-9A1F-893AE7652233}" name="MRC " dataDxfId="58" totalsRowDxfId="57"/>
    <tableColumn id="4" xr3:uid="{411BBB35-B461-4550-A99C-171D88E82F36}" name="Rayonnement" dataDxfId="56" totalsRowDxfId="55"/>
    <tableColumn id="11" xr3:uid="{035F97B1-91F3-4DCF-A17E-FBD180687D9F}" name="Programme" dataDxfId="54" totalsRowDxfId="53"/>
    <tableColumn id="5" xr3:uid="{94BA5AA3-8C55-4377-B6DF-3569D4AAE48E}" name="Catégorie" dataDxfId="52" totalsRowDxfId="51"/>
    <tableColumn id="12" xr3:uid="{637DCCAC-2E00-4EF5-BE15-5A6820D9FB6F}" name="Mission globale" totalsRowFunction="sum" dataDxfId="50" totalsRowDxfId="49" dataCellStyle="Monétaire"/>
    <tableColumn id="13" xr3:uid="{939CA622-5FFF-42A5-9422-0A7037C06547}" name="Entente_x000a_activité spécifique  " totalsRowFunction="sum" dataDxfId="48" totalsRowDxfId="47" dataCellStyle="Monétaire"/>
    <tableColumn id="14" xr3:uid="{7080F331-E28F-4536-A64E-0AA783797E4E}" name="Autres financements" totalsRowFunction="sum" dataDxfId="46" totalsRowDxfId="45" dataCellStyle="Monétaire"/>
    <tableColumn id="18" xr3:uid="{E5677C64-30FC-4E73-AEF7-29F41C122FD0}" name="Total" totalsRowFunction="sum" dataDxfId="44" totalsRowDxfId="43" dataCellStyle="Monétair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2"/>
  <sheetViews>
    <sheetView tabSelected="1" workbookViewId="0">
      <selection activeCell="A2" sqref="A2"/>
    </sheetView>
  </sheetViews>
  <sheetFormatPr baseColWidth="10" defaultRowHeight="13.2" x14ac:dyDescent="0.25"/>
  <cols>
    <col min="1" max="1" width="121.77734375" style="77" bestFit="1" customWidth="1"/>
    <col min="2" max="2" width="19.6640625" style="75" bestFit="1" customWidth="1"/>
    <col min="3" max="3" width="21.5546875" style="75" bestFit="1" customWidth="1"/>
    <col min="4" max="4" width="13.44140625" style="75" bestFit="1" customWidth="1"/>
    <col min="5" max="5" width="7.109375" style="75" customWidth="1"/>
    <col min="6" max="16384" width="11.5546875" style="75"/>
  </cols>
  <sheetData>
    <row r="1" spans="1:5" s="72" customFormat="1" ht="26.4" x14ac:dyDescent="0.25">
      <c r="A1" s="64" t="s">
        <v>398</v>
      </c>
      <c r="B1" s="64" t="s">
        <v>503</v>
      </c>
      <c r="C1" s="64" t="s">
        <v>404</v>
      </c>
      <c r="D1" s="71" t="s">
        <v>504</v>
      </c>
      <c r="E1" s="71"/>
    </row>
    <row r="2" spans="1:5" s="75" customFormat="1" x14ac:dyDescent="0.25">
      <c r="A2" s="73" t="s">
        <v>1</v>
      </c>
      <c r="B2" s="74">
        <v>43122</v>
      </c>
      <c r="C2" s="74">
        <v>11901</v>
      </c>
      <c r="D2" s="74">
        <v>55023</v>
      </c>
      <c r="E2" s="74"/>
    </row>
    <row r="3" spans="1:5" s="75" customFormat="1" x14ac:dyDescent="0.25">
      <c r="A3" s="73" t="s">
        <v>2</v>
      </c>
      <c r="B3" s="74">
        <v>146960</v>
      </c>
      <c r="C3" s="74">
        <v>0</v>
      </c>
      <c r="D3" s="74">
        <v>146960</v>
      </c>
      <c r="E3" s="74"/>
    </row>
    <row r="4" spans="1:5" s="75" customFormat="1" x14ac:dyDescent="0.25">
      <c r="A4" s="73" t="s">
        <v>3</v>
      </c>
      <c r="B4" s="74">
        <v>8767</v>
      </c>
      <c r="C4" s="74">
        <v>0</v>
      </c>
      <c r="D4" s="74">
        <v>8767</v>
      </c>
      <c r="E4" s="74"/>
    </row>
    <row r="5" spans="1:5" s="75" customFormat="1" x14ac:dyDescent="0.25">
      <c r="A5" s="73" t="s">
        <v>4</v>
      </c>
      <c r="B5" s="74">
        <v>195488</v>
      </c>
      <c r="C5" s="74">
        <v>0</v>
      </c>
      <c r="D5" s="74">
        <v>195488</v>
      </c>
      <c r="E5" s="74"/>
    </row>
    <row r="6" spans="1:5" s="75" customFormat="1" x14ac:dyDescent="0.25">
      <c r="A6" s="73" t="s">
        <v>5</v>
      </c>
      <c r="B6" s="74">
        <v>33830</v>
      </c>
      <c r="C6" s="74">
        <v>0</v>
      </c>
      <c r="D6" s="74">
        <v>33830</v>
      </c>
      <c r="E6" s="74"/>
    </row>
    <row r="7" spans="1:5" s="75" customFormat="1" x14ac:dyDescent="0.25">
      <c r="A7" s="73" t="s">
        <v>6</v>
      </c>
      <c r="B7" s="74">
        <v>90044</v>
      </c>
      <c r="C7" s="74">
        <v>0</v>
      </c>
      <c r="D7" s="74">
        <v>90044</v>
      </c>
      <c r="E7" s="74"/>
    </row>
    <row r="8" spans="1:5" s="75" customFormat="1" x14ac:dyDescent="0.25">
      <c r="A8" s="73" t="s">
        <v>7</v>
      </c>
      <c r="B8" s="74">
        <v>140831</v>
      </c>
      <c r="C8" s="74">
        <v>0</v>
      </c>
      <c r="D8" s="74">
        <v>140831</v>
      </c>
    </row>
    <row r="9" spans="1:5" s="75" customFormat="1" x14ac:dyDescent="0.25">
      <c r="A9" s="73" t="s">
        <v>8</v>
      </c>
      <c r="B9" s="74">
        <v>215276</v>
      </c>
      <c r="C9" s="74">
        <v>31482</v>
      </c>
      <c r="D9" s="74">
        <v>246758</v>
      </c>
      <c r="E9" s="74"/>
    </row>
    <row r="10" spans="1:5" s="75" customFormat="1" x14ac:dyDescent="0.25">
      <c r="A10" s="73" t="s">
        <v>9</v>
      </c>
      <c r="B10" s="74">
        <v>67032</v>
      </c>
      <c r="C10" s="74">
        <v>0</v>
      </c>
      <c r="D10" s="74">
        <v>67032</v>
      </c>
      <c r="E10" s="74"/>
    </row>
    <row r="11" spans="1:5" s="75" customFormat="1" x14ac:dyDescent="0.25">
      <c r="A11" s="73" t="s">
        <v>10</v>
      </c>
      <c r="B11" s="74">
        <v>242268</v>
      </c>
      <c r="C11" s="74">
        <v>13141</v>
      </c>
      <c r="D11" s="74">
        <v>255409</v>
      </c>
      <c r="E11" s="74"/>
    </row>
    <row r="12" spans="1:5" s="75" customFormat="1" x14ac:dyDescent="0.25">
      <c r="A12" s="73" t="s">
        <v>11</v>
      </c>
      <c r="B12" s="74">
        <v>73972</v>
      </c>
      <c r="C12" s="74">
        <v>20787</v>
      </c>
      <c r="D12" s="74">
        <v>94759</v>
      </c>
      <c r="E12" s="74"/>
    </row>
    <row r="13" spans="1:5" s="75" customFormat="1" x14ac:dyDescent="0.25">
      <c r="A13" s="73" t="s">
        <v>12</v>
      </c>
      <c r="B13" s="74">
        <v>150519</v>
      </c>
      <c r="C13" s="74">
        <v>56217</v>
      </c>
      <c r="D13" s="74">
        <v>206736</v>
      </c>
      <c r="E13" s="74"/>
    </row>
    <row r="14" spans="1:5" s="75" customFormat="1" x14ac:dyDescent="0.25">
      <c r="A14" s="73" t="s">
        <v>13</v>
      </c>
      <c r="B14" s="74">
        <v>161766</v>
      </c>
      <c r="C14" s="74">
        <v>14193</v>
      </c>
      <c r="D14" s="74">
        <v>175959</v>
      </c>
      <c r="E14" s="74"/>
    </row>
    <row r="15" spans="1:5" s="75" customFormat="1" x14ac:dyDescent="0.25">
      <c r="A15" s="73" t="s">
        <v>14</v>
      </c>
      <c r="B15" s="74">
        <v>241298</v>
      </c>
      <c r="C15" s="74">
        <v>202333</v>
      </c>
      <c r="D15" s="74">
        <v>443631</v>
      </c>
      <c r="E15" s="74"/>
    </row>
    <row r="16" spans="1:5" s="75" customFormat="1" x14ac:dyDescent="0.25">
      <c r="A16" s="73" t="s">
        <v>15</v>
      </c>
      <c r="B16" s="74">
        <v>140438</v>
      </c>
      <c r="C16" s="74">
        <v>56217</v>
      </c>
      <c r="D16" s="74">
        <v>196655</v>
      </c>
      <c r="E16" s="74"/>
    </row>
    <row r="17" spans="1:5" s="75" customFormat="1" x14ac:dyDescent="0.25">
      <c r="A17" s="73" t="s">
        <v>16</v>
      </c>
      <c r="B17" s="74">
        <v>102917</v>
      </c>
      <c r="C17" s="74">
        <v>0</v>
      </c>
      <c r="D17" s="74">
        <v>102917</v>
      </c>
      <c r="E17" s="74"/>
    </row>
    <row r="18" spans="1:5" s="75" customFormat="1" x14ac:dyDescent="0.25">
      <c r="A18" s="73" t="s">
        <v>1882</v>
      </c>
      <c r="B18" s="74">
        <v>138756</v>
      </c>
      <c r="C18" s="74">
        <v>73872</v>
      </c>
      <c r="D18" s="74">
        <v>212628</v>
      </c>
      <c r="E18" s="74"/>
    </row>
    <row r="19" spans="1:5" s="75" customFormat="1" x14ac:dyDescent="0.25">
      <c r="A19" s="73" t="s">
        <v>17</v>
      </c>
      <c r="B19" s="74">
        <v>130825</v>
      </c>
      <c r="C19" s="74">
        <v>119305</v>
      </c>
      <c r="D19" s="74">
        <v>250130</v>
      </c>
      <c r="E19" s="74"/>
    </row>
    <row r="20" spans="1:5" s="75" customFormat="1" x14ac:dyDescent="0.25">
      <c r="A20" s="73" t="s">
        <v>18</v>
      </c>
      <c r="B20" s="74">
        <v>67133</v>
      </c>
      <c r="C20" s="74">
        <v>0</v>
      </c>
      <c r="D20" s="74">
        <v>67133</v>
      </c>
      <c r="E20" s="74"/>
    </row>
    <row r="21" spans="1:5" s="75" customFormat="1" x14ac:dyDescent="0.25">
      <c r="A21" s="73" t="s">
        <v>19</v>
      </c>
      <c r="B21" s="74">
        <v>65445</v>
      </c>
      <c r="C21" s="74">
        <v>26814</v>
      </c>
      <c r="D21" s="74">
        <v>92259</v>
      </c>
      <c r="E21" s="74"/>
    </row>
    <row r="22" spans="1:5" s="75" customFormat="1" x14ac:dyDescent="0.25">
      <c r="A22" s="73" t="s">
        <v>20</v>
      </c>
      <c r="B22" s="74">
        <v>156380</v>
      </c>
      <c r="C22" s="74">
        <v>502054</v>
      </c>
      <c r="D22" s="74">
        <v>658434</v>
      </c>
      <c r="E22" s="74"/>
    </row>
    <row r="23" spans="1:5" s="75" customFormat="1" x14ac:dyDescent="0.25">
      <c r="A23" s="73" t="s">
        <v>21</v>
      </c>
      <c r="B23" s="74">
        <v>0</v>
      </c>
      <c r="C23" s="74">
        <v>19383</v>
      </c>
      <c r="D23" s="74">
        <v>19383</v>
      </c>
      <c r="E23" s="74"/>
    </row>
    <row r="24" spans="1:5" s="75" customFormat="1" x14ac:dyDescent="0.25">
      <c r="A24" s="73" t="s">
        <v>22</v>
      </c>
      <c r="B24" s="74">
        <v>198808</v>
      </c>
      <c r="C24" s="74">
        <v>70396</v>
      </c>
      <c r="D24" s="74">
        <v>269204</v>
      </c>
      <c r="E24" s="74"/>
    </row>
    <row r="25" spans="1:5" s="75" customFormat="1" x14ac:dyDescent="0.25">
      <c r="A25" s="73" t="s">
        <v>23</v>
      </c>
      <c r="B25" s="74">
        <v>144278</v>
      </c>
      <c r="C25" s="74">
        <v>3192</v>
      </c>
      <c r="D25" s="74">
        <v>154970</v>
      </c>
      <c r="E25" s="74"/>
    </row>
    <row r="26" spans="1:5" s="75" customFormat="1" x14ac:dyDescent="0.25">
      <c r="A26" s="73" t="s">
        <v>24</v>
      </c>
      <c r="B26" s="74">
        <v>76263</v>
      </c>
      <c r="C26" s="74">
        <v>0</v>
      </c>
      <c r="D26" s="74">
        <v>76263</v>
      </c>
      <c r="E26" s="74"/>
    </row>
    <row r="27" spans="1:5" s="75" customFormat="1" x14ac:dyDescent="0.25">
      <c r="A27" s="73" t="s">
        <v>25</v>
      </c>
      <c r="B27" s="74">
        <v>88490</v>
      </c>
      <c r="C27" s="74">
        <v>18069</v>
      </c>
      <c r="D27" s="74">
        <v>106559</v>
      </c>
      <c r="E27" s="74"/>
    </row>
    <row r="28" spans="1:5" s="75" customFormat="1" x14ac:dyDescent="0.25">
      <c r="A28" s="73" t="s">
        <v>26</v>
      </c>
      <c r="B28" s="74">
        <v>158532</v>
      </c>
      <c r="C28" s="74">
        <v>61066</v>
      </c>
      <c r="D28" s="74">
        <v>241296</v>
      </c>
      <c r="E28" s="74"/>
    </row>
    <row r="29" spans="1:5" s="75" customFormat="1" x14ac:dyDescent="0.25">
      <c r="A29" s="73" t="s">
        <v>27</v>
      </c>
      <c r="B29" s="74">
        <v>388186</v>
      </c>
      <c r="C29" s="74">
        <v>78075</v>
      </c>
      <c r="D29" s="74">
        <v>502319</v>
      </c>
      <c r="E29" s="74"/>
    </row>
    <row r="30" spans="1:5" s="75" customFormat="1" x14ac:dyDescent="0.25">
      <c r="A30" s="73" t="s">
        <v>28</v>
      </c>
      <c r="B30" s="74">
        <v>78600</v>
      </c>
      <c r="C30" s="74">
        <v>4263</v>
      </c>
      <c r="D30" s="74">
        <v>86863</v>
      </c>
      <c r="E30" s="74"/>
    </row>
    <row r="31" spans="1:5" s="75" customFormat="1" x14ac:dyDescent="0.25">
      <c r="A31" s="73" t="s">
        <v>29</v>
      </c>
      <c r="B31" s="74">
        <v>283462</v>
      </c>
      <c r="C31" s="74">
        <v>0</v>
      </c>
      <c r="D31" s="74">
        <v>283462</v>
      </c>
      <c r="E31" s="74"/>
    </row>
    <row r="32" spans="1:5" s="75" customFormat="1" x14ac:dyDescent="0.25">
      <c r="A32" s="73" t="s">
        <v>30</v>
      </c>
      <c r="B32" s="74">
        <v>273170</v>
      </c>
      <c r="C32" s="74">
        <v>0</v>
      </c>
      <c r="D32" s="74">
        <v>273170</v>
      </c>
      <c r="E32" s="74"/>
    </row>
    <row r="33" spans="1:5" s="75" customFormat="1" x14ac:dyDescent="0.25">
      <c r="A33" s="73" t="s">
        <v>31</v>
      </c>
      <c r="B33" s="74">
        <v>0</v>
      </c>
      <c r="C33" s="74">
        <v>17386</v>
      </c>
      <c r="D33" s="74">
        <v>17386</v>
      </c>
    </row>
    <row r="34" spans="1:5" s="75" customFormat="1" x14ac:dyDescent="0.25">
      <c r="A34" s="73" t="s">
        <v>32</v>
      </c>
      <c r="B34" s="74">
        <v>45862</v>
      </c>
      <c r="C34" s="74">
        <v>0</v>
      </c>
      <c r="D34" s="74">
        <v>45862</v>
      </c>
      <c r="E34" s="74"/>
    </row>
    <row r="35" spans="1:5" s="75" customFormat="1" x14ac:dyDescent="0.25">
      <c r="A35" s="73" t="s">
        <v>33</v>
      </c>
      <c r="B35" s="74">
        <v>84341</v>
      </c>
      <c r="C35" s="74">
        <v>13448</v>
      </c>
      <c r="D35" s="74">
        <v>97789</v>
      </c>
      <c r="E35" s="74"/>
    </row>
    <row r="36" spans="1:5" s="75" customFormat="1" x14ac:dyDescent="0.25">
      <c r="A36" s="73" t="s">
        <v>34</v>
      </c>
      <c r="B36" s="74">
        <v>264622</v>
      </c>
      <c r="C36" s="74">
        <v>89009</v>
      </c>
      <c r="D36" s="74">
        <v>363231</v>
      </c>
      <c r="E36" s="74"/>
    </row>
    <row r="37" spans="1:5" s="75" customFormat="1" x14ac:dyDescent="0.25">
      <c r="A37" s="73" t="s">
        <v>35</v>
      </c>
      <c r="B37" s="74">
        <v>51003</v>
      </c>
      <c r="C37" s="74">
        <v>0</v>
      </c>
      <c r="D37" s="74">
        <v>51003</v>
      </c>
      <c r="E37" s="74"/>
    </row>
    <row r="38" spans="1:5" s="75" customFormat="1" x14ac:dyDescent="0.25">
      <c r="A38" s="73" t="s">
        <v>36</v>
      </c>
      <c r="B38" s="74">
        <v>0</v>
      </c>
      <c r="C38" s="74">
        <v>6319</v>
      </c>
      <c r="D38" s="74">
        <v>6319</v>
      </c>
      <c r="E38" s="74"/>
    </row>
    <row r="39" spans="1:5" s="75" customFormat="1" x14ac:dyDescent="0.25">
      <c r="A39" s="73" t="s">
        <v>38</v>
      </c>
      <c r="B39" s="74">
        <v>174642</v>
      </c>
      <c r="C39" s="74">
        <v>113266</v>
      </c>
      <c r="D39" s="74">
        <v>287908</v>
      </c>
      <c r="E39" s="74"/>
    </row>
    <row r="40" spans="1:5" s="75" customFormat="1" x14ac:dyDescent="0.25">
      <c r="A40" s="73" t="s">
        <v>39</v>
      </c>
      <c r="B40" s="74">
        <v>281599</v>
      </c>
      <c r="C40" s="74">
        <v>164980</v>
      </c>
      <c r="D40" s="74">
        <v>446579</v>
      </c>
      <c r="E40" s="74"/>
    </row>
    <row r="41" spans="1:5" s="75" customFormat="1" x14ac:dyDescent="0.25">
      <c r="A41" s="73" t="s">
        <v>40</v>
      </c>
      <c r="B41" s="74">
        <v>193696</v>
      </c>
      <c r="C41" s="74">
        <v>11272</v>
      </c>
      <c r="D41" s="74">
        <v>204968</v>
      </c>
      <c r="E41" s="74"/>
    </row>
    <row r="42" spans="1:5" s="75" customFormat="1" x14ac:dyDescent="0.25">
      <c r="A42" s="73" t="s">
        <v>41</v>
      </c>
      <c r="B42" s="74">
        <v>193696</v>
      </c>
      <c r="C42" s="74">
        <v>0</v>
      </c>
      <c r="D42" s="74">
        <v>193696</v>
      </c>
      <c r="E42" s="74"/>
    </row>
    <row r="43" spans="1:5" s="75" customFormat="1" x14ac:dyDescent="0.25">
      <c r="A43" s="73" t="s">
        <v>42</v>
      </c>
      <c r="B43" s="74">
        <v>165687</v>
      </c>
      <c r="C43" s="74">
        <v>56444</v>
      </c>
      <c r="D43" s="74">
        <v>222131</v>
      </c>
      <c r="E43" s="74"/>
    </row>
    <row r="44" spans="1:5" s="75" customFormat="1" x14ac:dyDescent="0.25">
      <c r="A44" s="73" t="s">
        <v>43</v>
      </c>
      <c r="B44" s="74">
        <v>193698</v>
      </c>
      <c r="C44" s="74">
        <v>9678</v>
      </c>
      <c r="D44" s="74">
        <v>203376</v>
      </c>
      <c r="E44" s="74"/>
    </row>
    <row r="45" spans="1:5" s="75" customFormat="1" x14ac:dyDescent="0.25">
      <c r="A45" s="73" t="s">
        <v>44</v>
      </c>
      <c r="B45" s="74">
        <v>193900</v>
      </c>
      <c r="C45" s="74">
        <v>29763</v>
      </c>
      <c r="D45" s="74">
        <v>223663</v>
      </c>
      <c r="E45" s="74"/>
    </row>
    <row r="46" spans="1:5" s="75" customFormat="1" x14ac:dyDescent="0.25">
      <c r="A46" s="73" t="s">
        <v>45</v>
      </c>
      <c r="B46" s="74">
        <v>194134</v>
      </c>
      <c r="C46" s="74">
        <v>5918</v>
      </c>
      <c r="D46" s="74">
        <v>200052</v>
      </c>
      <c r="E46" s="74"/>
    </row>
    <row r="47" spans="1:5" s="75" customFormat="1" x14ac:dyDescent="0.25">
      <c r="A47" s="73" t="s">
        <v>46</v>
      </c>
      <c r="B47" s="74">
        <v>193696</v>
      </c>
      <c r="C47" s="74">
        <v>17683</v>
      </c>
      <c r="D47" s="74">
        <v>211379</v>
      </c>
      <c r="E47" s="74"/>
    </row>
    <row r="48" spans="1:5" s="75" customFormat="1" x14ac:dyDescent="0.25">
      <c r="A48" s="73" t="s">
        <v>47</v>
      </c>
      <c r="B48" s="74">
        <v>0</v>
      </c>
      <c r="C48" s="74">
        <v>13748</v>
      </c>
      <c r="D48" s="74">
        <v>13748</v>
      </c>
      <c r="E48" s="74"/>
    </row>
    <row r="49" spans="1:5" s="75" customFormat="1" x14ac:dyDescent="0.25">
      <c r="A49" s="73" t="s">
        <v>48</v>
      </c>
      <c r="B49" s="74">
        <v>210186</v>
      </c>
      <c r="C49" s="74">
        <v>0</v>
      </c>
      <c r="D49" s="74">
        <v>210186</v>
      </c>
      <c r="E49" s="74"/>
    </row>
    <row r="50" spans="1:5" s="75" customFormat="1" x14ac:dyDescent="0.25">
      <c r="A50" s="73" t="s">
        <v>49</v>
      </c>
      <c r="B50" s="74">
        <v>0</v>
      </c>
      <c r="C50" s="74">
        <v>0</v>
      </c>
      <c r="D50" s="74">
        <v>4844</v>
      </c>
    </row>
    <row r="51" spans="1:5" s="75" customFormat="1" x14ac:dyDescent="0.25">
      <c r="A51" s="73" t="s">
        <v>50</v>
      </c>
      <c r="B51" s="74">
        <v>0</v>
      </c>
      <c r="C51" s="74">
        <v>8569</v>
      </c>
      <c r="D51" s="74">
        <v>8569</v>
      </c>
    </row>
    <row r="52" spans="1:5" s="75" customFormat="1" x14ac:dyDescent="0.25">
      <c r="A52" s="73" t="s">
        <v>51</v>
      </c>
      <c r="B52" s="74">
        <v>9553</v>
      </c>
      <c r="C52" s="74">
        <v>0</v>
      </c>
      <c r="D52" s="74">
        <v>9553</v>
      </c>
      <c r="E52" s="74"/>
    </row>
    <row r="53" spans="1:5" s="75" customFormat="1" x14ac:dyDescent="0.25">
      <c r="A53" s="73" t="s">
        <v>52</v>
      </c>
      <c r="B53" s="74">
        <v>139523</v>
      </c>
      <c r="C53" s="74">
        <v>40000</v>
      </c>
      <c r="D53" s="74">
        <v>179523</v>
      </c>
      <c r="E53" s="74"/>
    </row>
    <row r="54" spans="1:5" s="75" customFormat="1" x14ac:dyDescent="0.25">
      <c r="A54" s="73" t="s">
        <v>53</v>
      </c>
      <c r="B54" s="74">
        <v>171977</v>
      </c>
      <c r="C54" s="74">
        <v>3192</v>
      </c>
      <c r="D54" s="74">
        <v>200169</v>
      </c>
      <c r="E54" s="74"/>
    </row>
    <row r="55" spans="1:5" s="75" customFormat="1" x14ac:dyDescent="0.25">
      <c r="A55" s="73" t="s">
        <v>54</v>
      </c>
      <c r="B55" s="74">
        <v>160334</v>
      </c>
      <c r="C55" s="74">
        <v>0</v>
      </c>
      <c r="D55" s="74">
        <v>160334</v>
      </c>
      <c r="E55" s="74"/>
    </row>
    <row r="56" spans="1:5" s="75" customFormat="1" x14ac:dyDescent="0.25">
      <c r="A56" s="73" t="s">
        <v>55</v>
      </c>
      <c r="B56" s="74">
        <v>64684</v>
      </c>
      <c r="C56" s="74">
        <v>0</v>
      </c>
      <c r="D56" s="74">
        <v>64684</v>
      </c>
      <c r="E56" s="74"/>
    </row>
    <row r="57" spans="1:5" s="75" customFormat="1" x14ac:dyDescent="0.25">
      <c r="A57" s="73" t="s">
        <v>56</v>
      </c>
      <c r="B57" s="74">
        <v>75108</v>
      </c>
      <c r="C57" s="74">
        <v>48500</v>
      </c>
      <c r="D57" s="74">
        <v>123608</v>
      </c>
      <c r="E57" s="74"/>
    </row>
    <row r="58" spans="1:5" s="75" customFormat="1" x14ac:dyDescent="0.25">
      <c r="A58" s="73" t="s">
        <v>57</v>
      </c>
      <c r="B58" s="74">
        <v>53471</v>
      </c>
      <c r="C58" s="74">
        <v>0</v>
      </c>
      <c r="D58" s="74">
        <v>53471</v>
      </c>
      <c r="E58" s="74"/>
    </row>
    <row r="59" spans="1:5" s="75" customFormat="1" x14ac:dyDescent="0.25">
      <c r="A59" s="73" t="s">
        <v>58</v>
      </c>
      <c r="B59" s="74">
        <v>8270</v>
      </c>
      <c r="C59" s="74">
        <v>0</v>
      </c>
      <c r="D59" s="74">
        <v>8270</v>
      </c>
      <c r="E59" s="74"/>
    </row>
    <row r="60" spans="1:5" s="75" customFormat="1" x14ac:dyDescent="0.25">
      <c r="A60" s="73" t="s">
        <v>59</v>
      </c>
      <c r="B60" s="74">
        <v>45320</v>
      </c>
      <c r="C60" s="74">
        <v>15129</v>
      </c>
      <c r="D60" s="74">
        <v>60449</v>
      </c>
      <c r="E60" s="74"/>
    </row>
    <row r="61" spans="1:5" s="75" customFormat="1" x14ac:dyDescent="0.25">
      <c r="A61" s="73" t="s">
        <v>60</v>
      </c>
      <c r="B61" s="74">
        <v>57194</v>
      </c>
      <c r="C61" s="74">
        <v>0</v>
      </c>
      <c r="D61" s="74">
        <v>57194</v>
      </c>
    </row>
    <row r="62" spans="1:5" s="75" customFormat="1" x14ac:dyDescent="0.25">
      <c r="A62" s="73" t="s">
        <v>61</v>
      </c>
      <c r="B62" s="74">
        <v>75278</v>
      </c>
      <c r="C62" s="74">
        <v>15980</v>
      </c>
      <c r="D62" s="74">
        <v>91258</v>
      </c>
      <c r="E62" s="74"/>
    </row>
    <row r="63" spans="1:5" s="75" customFormat="1" x14ac:dyDescent="0.25">
      <c r="A63" s="73" t="s">
        <v>62</v>
      </c>
      <c r="B63" s="74">
        <v>760691</v>
      </c>
      <c r="C63" s="74">
        <v>0</v>
      </c>
      <c r="D63" s="74">
        <v>760691</v>
      </c>
      <c r="E63" s="74"/>
    </row>
    <row r="64" spans="1:5" s="75" customFormat="1" x14ac:dyDescent="0.25">
      <c r="A64" s="73" t="s">
        <v>63</v>
      </c>
      <c r="B64" s="74">
        <v>147772</v>
      </c>
      <c r="C64" s="74">
        <v>0</v>
      </c>
      <c r="D64" s="74">
        <v>147772</v>
      </c>
      <c r="E64" s="74"/>
    </row>
    <row r="65" spans="1:5" s="75" customFormat="1" x14ac:dyDescent="0.25">
      <c r="A65" s="73" t="s">
        <v>64</v>
      </c>
      <c r="B65" s="74">
        <v>344462</v>
      </c>
      <c r="C65" s="74">
        <v>0</v>
      </c>
      <c r="D65" s="74">
        <v>344462</v>
      </c>
      <c r="E65" s="74"/>
    </row>
    <row r="66" spans="1:5" s="75" customFormat="1" x14ac:dyDescent="0.25">
      <c r="A66" s="73" t="s">
        <v>65</v>
      </c>
      <c r="B66" s="74">
        <v>60345</v>
      </c>
      <c r="C66" s="74">
        <v>0</v>
      </c>
      <c r="D66" s="74">
        <v>60345</v>
      </c>
      <c r="E66" s="74"/>
    </row>
    <row r="67" spans="1:5" s="75" customFormat="1" x14ac:dyDescent="0.25">
      <c r="A67" s="73" t="s">
        <v>66</v>
      </c>
      <c r="B67" s="74">
        <v>25938</v>
      </c>
      <c r="C67" s="74">
        <v>0</v>
      </c>
      <c r="D67" s="74">
        <v>25938</v>
      </c>
      <c r="E67" s="74"/>
    </row>
    <row r="68" spans="1:5" s="75" customFormat="1" x14ac:dyDescent="0.25">
      <c r="A68" s="73" t="s">
        <v>68</v>
      </c>
      <c r="B68" s="74">
        <v>145982</v>
      </c>
      <c r="C68" s="74">
        <v>0</v>
      </c>
      <c r="D68" s="74">
        <v>145982</v>
      </c>
      <c r="E68" s="74"/>
    </row>
    <row r="69" spans="1:5" s="75" customFormat="1" x14ac:dyDescent="0.25">
      <c r="A69" s="73" t="s">
        <v>69</v>
      </c>
      <c r="B69" s="74">
        <v>184535</v>
      </c>
      <c r="C69" s="74">
        <v>64093</v>
      </c>
      <c r="D69" s="74">
        <v>248628</v>
      </c>
      <c r="E69" s="74"/>
    </row>
    <row r="70" spans="1:5" s="75" customFormat="1" x14ac:dyDescent="0.25">
      <c r="A70" s="73" t="s">
        <v>70</v>
      </c>
      <c r="B70" s="74">
        <v>106432</v>
      </c>
      <c r="C70" s="74">
        <v>19088</v>
      </c>
      <c r="D70" s="74">
        <v>125520</v>
      </c>
      <c r="E70" s="74"/>
    </row>
    <row r="71" spans="1:5" s="75" customFormat="1" x14ac:dyDescent="0.25">
      <c r="A71" s="73" t="s">
        <v>71</v>
      </c>
      <c r="B71" s="74">
        <v>750587</v>
      </c>
      <c r="C71" s="74">
        <v>0</v>
      </c>
      <c r="D71" s="74">
        <v>750587</v>
      </c>
      <c r="E71" s="74"/>
    </row>
    <row r="72" spans="1:5" s="75" customFormat="1" x14ac:dyDescent="0.25">
      <c r="A72" s="73" t="s">
        <v>72</v>
      </c>
      <c r="B72" s="74">
        <v>852867</v>
      </c>
      <c r="C72" s="74">
        <v>0</v>
      </c>
      <c r="D72" s="74">
        <v>852867</v>
      </c>
      <c r="E72" s="74"/>
    </row>
    <row r="73" spans="1:5" s="75" customFormat="1" x14ac:dyDescent="0.25">
      <c r="A73" s="73" t="s">
        <v>73</v>
      </c>
      <c r="B73" s="74">
        <v>0</v>
      </c>
      <c r="C73" s="74">
        <v>23620</v>
      </c>
      <c r="D73" s="74">
        <v>23620</v>
      </c>
      <c r="E73" s="74"/>
    </row>
    <row r="74" spans="1:5" s="75" customFormat="1" x14ac:dyDescent="0.25">
      <c r="A74" s="73" t="s">
        <v>74</v>
      </c>
      <c r="B74" s="74">
        <v>76348</v>
      </c>
      <c r="C74" s="74">
        <v>3191</v>
      </c>
      <c r="D74" s="74">
        <v>79539</v>
      </c>
      <c r="E74" s="74"/>
    </row>
    <row r="75" spans="1:5" s="75" customFormat="1" x14ac:dyDescent="0.25">
      <c r="A75" s="73" t="s">
        <v>75</v>
      </c>
      <c r="B75" s="74">
        <v>107580</v>
      </c>
      <c r="C75" s="74">
        <v>0</v>
      </c>
      <c r="D75" s="74">
        <v>107580</v>
      </c>
      <c r="E75" s="74"/>
    </row>
    <row r="76" spans="1:5" s="75" customFormat="1" x14ac:dyDescent="0.25">
      <c r="A76" s="73" t="s">
        <v>76</v>
      </c>
      <c r="B76" s="74">
        <v>76907</v>
      </c>
      <c r="C76" s="74">
        <v>0</v>
      </c>
      <c r="D76" s="74">
        <v>76907</v>
      </c>
      <c r="E76" s="74"/>
    </row>
    <row r="77" spans="1:5" s="75" customFormat="1" x14ac:dyDescent="0.25">
      <c r="A77" s="73" t="s">
        <v>77</v>
      </c>
      <c r="B77" s="74">
        <v>75153</v>
      </c>
      <c r="C77" s="74">
        <v>0</v>
      </c>
      <c r="D77" s="74">
        <v>75153</v>
      </c>
      <c r="E77" s="74"/>
    </row>
    <row r="78" spans="1:5" s="75" customFormat="1" x14ac:dyDescent="0.25">
      <c r="A78" s="73" t="s">
        <v>78</v>
      </c>
      <c r="B78" s="74">
        <v>52205</v>
      </c>
      <c r="C78" s="74">
        <v>0</v>
      </c>
      <c r="D78" s="74">
        <v>52205</v>
      </c>
      <c r="E78" s="74"/>
    </row>
    <row r="79" spans="1:5" s="75" customFormat="1" x14ac:dyDescent="0.25">
      <c r="A79" s="73" t="s">
        <v>79</v>
      </c>
      <c r="B79" s="74">
        <v>84355</v>
      </c>
      <c r="C79" s="74">
        <v>28511</v>
      </c>
      <c r="D79" s="74">
        <v>112866</v>
      </c>
      <c r="E79" s="74"/>
    </row>
    <row r="80" spans="1:5" s="75" customFormat="1" x14ac:dyDescent="0.25">
      <c r="A80" s="73" t="s">
        <v>80</v>
      </c>
      <c r="B80" s="74">
        <v>65680</v>
      </c>
      <c r="C80" s="74">
        <v>0</v>
      </c>
      <c r="D80" s="74">
        <v>65680</v>
      </c>
      <c r="E80" s="74"/>
    </row>
    <row r="81" spans="1:5" s="75" customFormat="1" x14ac:dyDescent="0.25">
      <c r="A81" s="73" t="s">
        <v>81</v>
      </c>
      <c r="B81" s="74">
        <v>66786</v>
      </c>
      <c r="C81" s="74">
        <v>0</v>
      </c>
      <c r="D81" s="74">
        <v>66786</v>
      </c>
      <c r="E81" s="74"/>
    </row>
    <row r="82" spans="1:5" s="75" customFormat="1" x14ac:dyDescent="0.25">
      <c r="A82" s="73" t="s">
        <v>82</v>
      </c>
      <c r="B82" s="74">
        <v>155241</v>
      </c>
      <c r="C82" s="74">
        <v>127971</v>
      </c>
      <c r="D82" s="74">
        <v>283212</v>
      </c>
      <c r="E82" s="74"/>
    </row>
    <row r="83" spans="1:5" s="75" customFormat="1" x14ac:dyDescent="0.25">
      <c r="A83" s="73" t="s">
        <v>83</v>
      </c>
      <c r="B83" s="74">
        <v>273375</v>
      </c>
      <c r="C83" s="74">
        <v>74536</v>
      </c>
      <c r="D83" s="74">
        <v>347911</v>
      </c>
      <c r="E83" s="74"/>
    </row>
    <row r="84" spans="1:5" s="75" customFormat="1" x14ac:dyDescent="0.25">
      <c r="A84" s="73" t="s">
        <v>84</v>
      </c>
      <c r="B84" s="74">
        <v>14873</v>
      </c>
      <c r="C84" s="74">
        <v>0</v>
      </c>
      <c r="D84" s="74">
        <v>14873</v>
      </c>
      <c r="E84" s="74"/>
    </row>
    <row r="85" spans="1:5" s="75" customFormat="1" x14ac:dyDescent="0.25">
      <c r="A85" s="73" t="s">
        <v>85</v>
      </c>
      <c r="B85" s="74">
        <v>161333</v>
      </c>
      <c r="C85" s="74">
        <v>31695</v>
      </c>
      <c r="D85" s="74">
        <v>193028</v>
      </c>
      <c r="E85" s="74"/>
    </row>
    <row r="86" spans="1:5" s="75" customFormat="1" x14ac:dyDescent="0.25">
      <c r="A86" s="73" t="s">
        <v>86</v>
      </c>
      <c r="B86" s="74">
        <v>72416</v>
      </c>
      <c r="C86" s="74">
        <v>0</v>
      </c>
      <c r="D86" s="74">
        <v>72416</v>
      </c>
      <c r="E86" s="74"/>
    </row>
    <row r="87" spans="1:5" s="75" customFormat="1" x14ac:dyDescent="0.25">
      <c r="A87" s="73" t="s">
        <v>87</v>
      </c>
      <c r="B87" s="74">
        <v>349208</v>
      </c>
      <c r="C87" s="74">
        <v>0</v>
      </c>
      <c r="D87" s="74">
        <v>349208</v>
      </c>
      <c r="E87" s="74"/>
    </row>
    <row r="88" spans="1:5" s="75" customFormat="1" x14ac:dyDescent="0.25">
      <c r="A88" s="73" t="s">
        <v>88</v>
      </c>
      <c r="B88" s="74">
        <v>66374</v>
      </c>
      <c r="C88" s="74">
        <v>0</v>
      </c>
      <c r="D88" s="74">
        <v>66374</v>
      </c>
      <c r="E88" s="74"/>
    </row>
    <row r="89" spans="1:5" s="75" customFormat="1" x14ac:dyDescent="0.25">
      <c r="A89" s="73" t="s">
        <v>89</v>
      </c>
      <c r="B89" s="74">
        <v>14850</v>
      </c>
      <c r="C89" s="74">
        <v>0</v>
      </c>
      <c r="D89" s="74">
        <v>14850</v>
      </c>
      <c r="E89" s="74"/>
    </row>
    <row r="90" spans="1:5" s="75" customFormat="1" x14ac:dyDescent="0.25">
      <c r="A90" s="73" t="s">
        <v>90</v>
      </c>
      <c r="B90" s="74">
        <v>328682</v>
      </c>
      <c r="C90" s="74">
        <v>0</v>
      </c>
      <c r="D90" s="74">
        <v>328682</v>
      </c>
      <c r="E90" s="74"/>
    </row>
    <row r="91" spans="1:5" s="75" customFormat="1" x14ac:dyDescent="0.25">
      <c r="A91" s="73" t="s">
        <v>91</v>
      </c>
      <c r="B91" s="74">
        <v>172638</v>
      </c>
      <c r="C91" s="74">
        <v>0</v>
      </c>
      <c r="D91" s="74">
        <v>172638</v>
      </c>
      <c r="E91" s="74"/>
    </row>
    <row r="92" spans="1:5" s="75" customFormat="1" x14ac:dyDescent="0.25">
      <c r="A92" s="73" t="s">
        <v>92</v>
      </c>
      <c r="B92" s="74">
        <v>142622</v>
      </c>
      <c r="C92" s="74">
        <v>0</v>
      </c>
      <c r="D92" s="74">
        <v>142622</v>
      </c>
      <c r="E92" s="74"/>
    </row>
    <row r="93" spans="1:5" s="75" customFormat="1" x14ac:dyDescent="0.25">
      <c r="A93" s="73" t="s">
        <v>93</v>
      </c>
      <c r="B93" s="74">
        <v>125443</v>
      </c>
      <c r="C93" s="74">
        <v>229847</v>
      </c>
      <c r="D93" s="74">
        <v>355290</v>
      </c>
      <c r="E93" s="74"/>
    </row>
    <row r="94" spans="1:5" s="75" customFormat="1" x14ac:dyDescent="0.25">
      <c r="A94" s="73" t="s">
        <v>94</v>
      </c>
      <c r="B94" s="74">
        <v>580633</v>
      </c>
      <c r="C94" s="74">
        <v>14193</v>
      </c>
      <c r="D94" s="74">
        <v>594826</v>
      </c>
      <c r="E94" s="74"/>
    </row>
    <row r="95" spans="1:5" s="75" customFormat="1" x14ac:dyDescent="0.25">
      <c r="A95" s="73" t="s">
        <v>95</v>
      </c>
      <c r="B95" s="74">
        <v>75684</v>
      </c>
      <c r="C95" s="74">
        <v>0</v>
      </c>
      <c r="D95" s="74">
        <v>75684</v>
      </c>
      <c r="E95" s="74"/>
    </row>
    <row r="96" spans="1:5" s="75" customFormat="1" x14ac:dyDescent="0.25">
      <c r="A96" s="73" t="s">
        <v>96</v>
      </c>
      <c r="B96" s="74">
        <v>151729</v>
      </c>
      <c r="C96" s="74">
        <v>0</v>
      </c>
      <c r="D96" s="74">
        <v>151729</v>
      </c>
      <c r="E96" s="74"/>
    </row>
    <row r="97" spans="1:5" s="75" customFormat="1" x14ac:dyDescent="0.25">
      <c r="A97" s="73" t="s">
        <v>98</v>
      </c>
      <c r="B97" s="74">
        <v>66735</v>
      </c>
      <c r="C97" s="74">
        <v>0</v>
      </c>
      <c r="D97" s="74">
        <v>66735</v>
      </c>
      <c r="E97" s="74"/>
    </row>
    <row r="98" spans="1:5" s="75" customFormat="1" x14ac:dyDescent="0.25">
      <c r="A98" s="73" t="s">
        <v>99</v>
      </c>
      <c r="B98" s="74">
        <v>17140</v>
      </c>
      <c r="C98" s="74">
        <v>0</v>
      </c>
      <c r="D98" s="74">
        <v>17140</v>
      </c>
      <c r="E98" s="74"/>
    </row>
    <row r="99" spans="1:5" s="75" customFormat="1" x14ac:dyDescent="0.25">
      <c r="A99" s="73" t="s">
        <v>100</v>
      </c>
      <c r="B99" s="74">
        <v>12370</v>
      </c>
      <c r="C99" s="74">
        <v>0</v>
      </c>
      <c r="D99" s="74">
        <v>12370</v>
      </c>
      <c r="E99" s="74"/>
    </row>
    <row r="100" spans="1:5" s="75" customFormat="1" x14ac:dyDescent="0.25">
      <c r="A100" s="73" t="s">
        <v>101</v>
      </c>
      <c r="B100" s="74">
        <v>256379</v>
      </c>
      <c r="C100" s="74">
        <v>0</v>
      </c>
      <c r="D100" s="74">
        <v>256379</v>
      </c>
      <c r="E100" s="74"/>
    </row>
    <row r="101" spans="1:5" s="75" customFormat="1" x14ac:dyDescent="0.25">
      <c r="A101" s="73" t="s">
        <v>102</v>
      </c>
      <c r="B101" s="74">
        <v>713432</v>
      </c>
      <c r="C101" s="74">
        <v>0</v>
      </c>
      <c r="D101" s="74">
        <v>713432</v>
      </c>
      <c r="E101" s="74"/>
    </row>
    <row r="102" spans="1:5" s="75" customFormat="1" x14ac:dyDescent="0.25">
      <c r="A102" s="73" t="s">
        <v>103</v>
      </c>
      <c r="B102" s="74">
        <v>175613</v>
      </c>
      <c r="C102" s="74">
        <v>64062</v>
      </c>
      <c r="D102" s="74">
        <v>239675</v>
      </c>
      <c r="E102" s="74"/>
    </row>
    <row r="103" spans="1:5" s="75" customFormat="1" x14ac:dyDescent="0.25">
      <c r="A103" s="73" t="s">
        <v>104</v>
      </c>
      <c r="B103" s="74">
        <v>155936</v>
      </c>
      <c r="C103" s="74">
        <v>25475</v>
      </c>
      <c r="D103" s="74">
        <v>181411</v>
      </c>
      <c r="E103" s="74"/>
    </row>
    <row r="104" spans="1:5" s="75" customFormat="1" x14ac:dyDescent="0.25">
      <c r="A104" s="73" t="s">
        <v>105</v>
      </c>
      <c r="B104" s="74">
        <v>209427</v>
      </c>
      <c r="C104" s="74">
        <v>65884</v>
      </c>
      <c r="D104" s="74">
        <v>275311</v>
      </c>
      <c r="E104" s="74"/>
    </row>
    <row r="105" spans="1:5" s="75" customFormat="1" x14ac:dyDescent="0.25">
      <c r="A105" s="73" t="s">
        <v>106</v>
      </c>
      <c r="B105" s="74">
        <v>8688</v>
      </c>
      <c r="C105" s="74">
        <v>0</v>
      </c>
      <c r="D105" s="74">
        <v>8688</v>
      </c>
    </row>
    <row r="106" spans="1:5" s="75" customFormat="1" x14ac:dyDescent="0.25">
      <c r="A106" s="73" t="s">
        <v>107</v>
      </c>
      <c r="B106" s="74">
        <v>63980</v>
      </c>
      <c r="C106" s="74">
        <v>8061</v>
      </c>
      <c r="D106" s="74">
        <v>72041</v>
      </c>
      <c r="E106" s="74"/>
    </row>
    <row r="107" spans="1:5" s="75" customFormat="1" x14ac:dyDescent="0.25">
      <c r="A107" s="73" t="s">
        <v>108</v>
      </c>
      <c r="B107" s="74">
        <v>230585</v>
      </c>
      <c r="C107" s="74">
        <v>0</v>
      </c>
      <c r="D107" s="74">
        <v>230585</v>
      </c>
      <c r="E107" s="74"/>
    </row>
    <row r="108" spans="1:5" s="75" customFormat="1" x14ac:dyDescent="0.25">
      <c r="A108" s="73" t="s">
        <v>109</v>
      </c>
      <c r="B108" s="74">
        <v>171123</v>
      </c>
      <c r="C108" s="74">
        <v>112903</v>
      </c>
      <c r="D108" s="74">
        <v>284026</v>
      </c>
      <c r="E108" s="74"/>
    </row>
    <row r="109" spans="1:5" s="75" customFormat="1" x14ac:dyDescent="0.25">
      <c r="A109" s="73" t="s">
        <v>110</v>
      </c>
      <c r="B109" s="74">
        <v>81219</v>
      </c>
      <c r="C109" s="74">
        <v>0</v>
      </c>
      <c r="D109" s="74">
        <v>81219</v>
      </c>
      <c r="E109" s="74"/>
    </row>
    <row r="110" spans="1:5" s="75" customFormat="1" x14ac:dyDescent="0.25">
      <c r="A110" s="73" t="s">
        <v>111</v>
      </c>
      <c r="B110" s="74">
        <v>14859</v>
      </c>
      <c r="C110" s="74">
        <v>0</v>
      </c>
      <c r="D110" s="74">
        <v>14859</v>
      </c>
      <c r="E110" s="74"/>
    </row>
    <row r="111" spans="1:5" s="75" customFormat="1" x14ac:dyDescent="0.25">
      <c r="A111" s="73" t="s">
        <v>112</v>
      </c>
      <c r="B111" s="74">
        <v>17194</v>
      </c>
      <c r="C111" s="74">
        <v>0</v>
      </c>
      <c r="D111" s="74">
        <v>17194</v>
      </c>
      <c r="E111" s="74"/>
    </row>
    <row r="112" spans="1:5" s="75" customFormat="1" x14ac:dyDescent="0.25">
      <c r="A112" s="73" t="s">
        <v>1883</v>
      </c>
      <c r="B112" s="74">
        <v>8007</v>
      </c>
      <c r="C112" s="74">
        <v>0</v>
      </c>
      <c r="D112" s="74">
        <v>8007</v>
      </c>
      <c r="E112" s="74"/>
    </row>
    <row r="113" spans="1:5" s="75" customFormat="1" x14ac:dyDescent="0.25">
      <c r="A113" s="73" t="s">
        <v>113</v>
      </c>
      <c r="B113" s="74">
        <v>140502</v>
      </c>
      <c r="C113" s="74">
        <v>0</v>
      </c>
      <c r="D113" s="74">
        <v>140502</v>
      </c>
      <c r="E113" s="74"/>
    </row>
    <row r="114" spans="1:5" s="75" customFormat="1" x14ac:dyDescent="0.25">
      <c r="A114" s="73" t="s">
        <v>114</v>
      </c>
      <c r="B114" s="74">
        <v>70166</v>
      </c>
      <c r="C114" s="74">
        <v>0</v>
      </c>
      <c r="D114" s="74">
        <v>70166</v>
      </c>
      <c r="E114" s="74"/>
    </row>
    <row r="115" spans="1:5" s="75" customFormat="1" x14ac:dyDescent="0.25">
      <c r="A115" s="73" t="s">
        <v>115</v>
      </c>
      <c r="B115" s="74">
        <v>140629</v>
      </c>
      <c r="C115" s="74">
        <v>26460</v>
      </c>
      <c r="D115" s="74">
        <v>167089</v>
      </c>
      <c r="E115" s="74"/>
    </row>
    <row r="116" spans="1:5" s="75" customFormat="1" x14ac:dyDescent="0.25">
      <c r="A116" s="73" t="s">
        <v>116</v>
      </c>
      <c r="B116" s="74">
        <v>161760</v>
      </c>
      <c r="C116" s="74">
        <v>51636</v>
      </c>
      <c r="D116" s="74">
        <v>230396</v>
      </c>
      <c r="E116" s="74"/>
    </row>
    <row r="117" spans="1:5" s="75" customFormat="1" x14ac:dyDescent="0.25">
      <c r="A117" s="73" t="s">
        <v>117</v>
      </c>
      <c r="B117" s="74">
        <v>224698</v>
      </c>
      <c r="C117" s="74">
        <v>0</v>
      </c>
      <c r="D117" s="74">
        <v>224698</v>
      </c>
      <c r="E117" s="74"/>
    </row>
    <row r="118" spans="1:5" s="75" customFormat="1" x14ac:dyDescent="0.25">
      <c r="A118" s="73" t="s">
        <v>118</v>
      </c>
      <c r="B118" s="74">
        <v>159180</v>
      </c>
      <c r="C118" s="74">
        <v>36845</v>
      </c>
      <c r="D118" s="74">
        <v>196025</v>
      </c>
      <c r="E118" s="74"/>
    </row>
    <row r="119" spans="1:5" s="75" customFormat="1" x14ac:dyDescent="0.25">
      <c r="A119" s="73" t="s">
        <v>119</v>
      </c>
      <c r="B119" s="74">
        <v>67328</v>
      </c>
      <c r="C119" s="74">
        <v>22345</v>
      </c>
      <c r="D119" s="74">
        <v>89673</v>
      </c>
      <c r="E119" s="74"/>
    </row>
    <row r="120" spans="1:5" s="75" customFormat="1" x14ac:dyDescent="0.25">
      <c r="A120" s="73" t="s">
        <v>120</v>
      </c>
      <c r="B120" s="74">
        <v>0</v>
      </c>
      <c r="C120" s="74">
        <v>43422</v>
      </c>
      <c r="D120" s="74">
        <v>43422</v>
      </c>
      <c r="E120" s="74"/>
    </row>
    <row r="121" spans="1:5" s="75" customFormat="1" x14ac:dyDescent="0.25">
      <c r="A121" s="73" t="s">
        <v>121</v>
      </c>
      <c r="B121" s="74">
        <v>0</v>
      </c>
      <c r="C121" s="74">
        <v>2447</v>
      </c>
      <c r="D121" s="74">
        <v>2447</v>
      </c>
    </row>
    <row r="122" spans="1:5" s="75" customFormat="1" x14ac:dyDescent="0.25">
      <c r="A122" s="73" t="s">
        <v>122</v>
      </c>
      <c r="B122" s="74">
        <v>0</v>
      </c>
      <c r="C122" s="74">
        <v>20540</v>
      </c>
      <c r="D122" s="74">
        <v>20540</v>
      </c>
      <c r="E122" s="74"/>
    </row>
    <row r="123" spans="1:5" s="75" customFormat="1" x14ac:dyDescent="0.25">
      <c r="A123" s="73" t="s">
        <v>123</v>
      </c>
      <c r="B123" s="74">
        <v>0</v>
      </c>
      <c r="C123" s="74">
        <v>27075</v>
      </c>
      <c r="D123" s="74">
        <v>27075</v>
      </c>
      <c r="E123" s="74"/>
    </row>
    <row r="124" spans="1:5" s="75" customFormat="1" x14ac:dyDescent="0.25">
      <c r="A124" s="73" t="s">
        <v>124</v>
      </c>
      <c r="B124" s="74">
        <v>0</v>
      </c>
      <c r="C124" s="74">
        <v>17738</v>
      </c>
      <c r="D124" s="74">
        <v>17738</v>
      </c>
      <c r="E124" s="74"/>
    </row>
    <row r="125" spans="1:5" s="75" customFormat="1" x14ac:dyDescent="0.25">
      <c r="A125" s="73" t="s">
        <v>125</v>
      </c>
      <c r="B125" s="74">
        <v>54282</v>
      </c>
      <c r="C125" s="74">
        <v>51154</v>
      </c>
      <c r="D125" s="74">
        <v>105436</v>
      </c>
      <c r="E125" s="74"/>
    </row>
    <row r="126" spans="1:5" s="75" customFormat="1" x14ac:dyDescent="0.25">
      <c r="A126" s="73" t="s">
        <v>126</v>
      </c>
      <c r="B126" s="74">
        <v>0</v>
      </c>
      <c r="C126" s="74">
        <v>2447</v>
      </c>
      <c r="D126" s="74">
        <v>2447</v>
      </c>
      <c r="E126" s="74"/>
    </row>
    <row r="127" spans="1:5" s="75" customFormat="1" x14ac:dyDescent="0.25">
      <c r="A127" s="73" t="s">
        <v>127</v>
      </c>
      <c r="B127" s="74">
        <v>71224</v>
      </c>
      <c r="C127" s="74">
        <v>0</v>
      </c>
      <c r="D127" s="74">
        <v>71224</v>
      </c>
      <c r="E127" s="74"/>
    </row>
    <row r="128" spans="1:5" s="75" customFormat="1" x14ac:dyDescent="0.25">
      <c r="A128" s="73" t="s">
        <v>128</v>
      </c>
      <c r="B128" s="74">
        <v>65468</v>
      </c>
      <c r="C128" s="74">
        <v>4484</v>
      </c>
      <c r="D128" s="74">
        <v>69952</v>
      </c>
      <c r="E128" s="74"/>
    </row>
    <row r="129" spans="1:5" s="75" customFormat="1" x14ac:dyDescent="0.25">
      <c r="A129" s="73" t="s">
        <v>129</v>
      </c>
      <c r="B129" s="74">
        <v>160171</v>
      </c>
      <c r="C129" s="74">
        <v>71615</v>
      </c>
      <c r="D129" s="74">
        <v>231786</v>
      </c>
      <c r="E129" s="74"/>
    </row>
    <row r="130" spans="1:5" s="75" customFormat="1" x14ac:dyDescent="0.25">
      <c r="A130" s="73" t="s">
        <v>130</v>
      </c>
      <c r="B130" s="74">
        <v>50600</v>
      </c>
      <c r="C130" s="74">
        <v>0</v>
      </c>
      <c r="D130" s="74">
        <v>50600</v>
      </c>
      <c r="E130" s="74"/>
    </row>
    <row r="131" spans="1:5" s="75" customFormat="1" x14ac:dyDescent="0.25">
      <c r="A131" s="73" t="s">
        <v>131</v>
      </c>
      <c r="B131" s="74">
        <v>32655</v>
      </c>
      <c r="C131" s="74">
        <v>0</v>
      </c>
      <c r="D131" s="74">
        <v>32655</v>
      </c>
      <c r="E131" s="74"/>
    </row>
    <row r="132" spans="1:5" s="75" customFormat="1" x14ac:dyDescent="0.25">
      <c r="A132" s="73" t="s">
        <v>132</v>
      </c>
      <c r="B132" s="74">
        <v>81890</v>
      </c>
      <c r="C132" s="74">
        <v>0</v>
      </c>
      <c r="D132" s="74">
        <v>81890</v>
      </c>
      <c r="E132" s="74"/>
    </row>
    <row r="133" spans="1:5" s="75" customFormat="1" x14ac:dyDescent="0.25">
      <c r="A133" s="73" t="s">
        <v>133</v>
      </c>
      <c r="B133" s="74">
        <v>75633</v>
      </c>
      <c r="C133" s="74">
        <v>0</v>
      </c>
      <c r="D133" s="74">
        <v>75633</v>
      </c>
      <c r="E133" s="74"/>
    </row>
    <row r="134" spans="1:5" s="75" customFormat="1" x14ac:dyDescent="0.25">
      <c r="A134" s="73" t="s">
        <v>134</v>
      </c>
      <c r="B134" s="74">
        <v>30278</v>
      </c>
      <c r="C134" s="74">
        <v>0</v>
      </c>
      <c r="D134" s="74">
        <v>30278</v>
      </c>
      <c r="E134" s="74"/>
    </row>
    <row r="135" spans="1:5" s="75" customFormat="1" x14ac:dyDescent="0.25">
      <c r="A135" s="73" t="s">
        <v>135</v>
      </c>
      <c r="B135" s="74">
        <v>54146</v>
      </c>
      <c r="C135" s="74">
        <v>24100</v>
      </c>
      <c r="D135" s="74">
        <v>78246</v>
      </c>
      <c r="E135" s="74"/>
    </row>
    <row r="136" spans="1:5" s="75" customFormat="1" x14ac:dyDescent="0.25">
      <c r="A136" s="73" t="s">
        <v>136</v>
      </c>
      <c r="B136" s="74">
        <v>48393</v>
      </c>
      <c r="C136" s="74">
        <v>0</v>
      </c>
      <c r="D136" s="74">
        <v>48393</v>
      </c>
      <c r="E136" s="74"/>
    </row>
    <row r="137" spans="1:5" s="75" customFormat="1" x14ac:dyDescent="0.25">
      <c r="A137" s="73" t="s">
        <v>138</v>
      </c>
      <c r="B137" s="74">
        <v>56034</v>
      </c>
      <c r="C137" s="74">
        <v>34361</v>
      </c>
      <c r="D137" s="74">
        <v>90395</v>
      </c>
      <c r="E137" s="74"/>
    </row>
    <row r="138" spans="1:5" s="75" customFormat="1" x14ac:dyDescent="0.25">
      <c r="A138" s="73" t="s">
        <v>139</v>
      </c>
      <c r="B138" s="74">
        <v>0</v>
      </c>
      <c r="C138" s="74">
        <v>198411</v>
      </c>
      <c r="D138" s="74">
        <v>198411</v>
      </c>
    </row>
    <row r="139" spans="1:5" s="75" customFormat="1" x14ac:dyDescent="0.25">
      <c r="A139" s="73" t="s">
        <v>140</v>
      </c>
      <c r="B139" s="74">
        <v>192358</v>
      </c>
      <c r="C139" s="74">
        <v>0</v>
      </c>
      <c r="D139" s="74">
        <v>192358</v>
      </c>
      <c r="E139" s="74"/>
    </row>
    <row r="140" spans="1:5" s="75" customFormat="1" x14ac:dyDescent="0.25">
      <c r="A140" s="73" t="s">
        <v>141</v>
      </c>
      <c r="B140" s="74">
        <v>116779</v>
      </c>
      <c r="C140" s="74">
        <v>0</v>
      </c>
      <c r="D140" s="74">
        <v>116779</v>
      </c>
      <c r="E140" s="74"/>
    </row>
    <row r="141" spans="1:5" s="75" customFormat="1" x14ac:dyDescent="0.25">
      <c r="A141" s="73" t="s">
        <v>142</v>
      </c>
      <c r="B141" s="74">
        <v>244806</v>
      </c>
      <c r="C141" s="74">
        <v>53161</v>
      </c>
      <c r="D141" s="74">
        <v>314767</v>
      </c>
      <c r="E141" s="74"/>
    </row>
    <row r="142" spans="1:5" s="75" customFormat="1" x14ac:dyDescent="0.25">
      <c r="A142" s="73" t="s">
        <v>143</v>
      </c>
      <c r="B142" s="74">
        <v>28633</v>
      </c>
      <c r="C142" s="74">
        <v>0</v>
      </c>
      <c r="D142" s="74">
        <v>28633</v>
      </c>
      <c r="E142" s="74"/>
    </row>
    <row r="143" spans="1:5" s="75" customFormat="1" x14ac:dyDescent="0.25">
      <c r="A143" s="73" t="s">
        <v>144</v>
      </c>
      <c r="B143" s="74">
        <v>0</v>
      </c>
      <c r="C143" s="74">
        <v>11361</v>
      </c>
      <c r="D143" s="74">
        <v>11361</v>
      </c>
      <c r="E143" s="74"/>
    </row>
    <row r="144" spans="1:5" s="75" customFormat="1" x14ac:dyDescent="0.25">
      <c r="A144" s="73" t="s">
        <v>145</v>
      </c>
      <c r="B144" s="74">
        <v>130082</v>
      </c>
      <c r="C144" s="74">
        <v>71309</v>
      </c>
      <c r="D144" s="74">
        <v>201391</v>
      </c>
      <c r="E144" s="74"/>
    </row>
    <row r="145" spans="1:5" s="75" customFormat="1" x14ac:dyDescent="0.25">
      <c r="A145" s="73" t="s">
        <v>146</v>
      </c>
      <c r="B145" s="74">
        <v>211595</v>
      </c>
      <c r="C145" s="74">
        <v>0</v>
      </c>
      <c r="D145" s="74">
        <v>211595</v>
      </c>
      <c r="E145" s="74"/>
    </row>
    <row r="146" spans="1:5" s="75" customFormat="1" x14ac:dyDescent="0.25">
      <c r="A146" s="73" t="s">
        <v>147</v>
      </c>
      <c r="B146" s="74">
        <v>29405</v>
      </c>
      <c r="C146" s="74">
        <v>0</v>
      </c>
      <c r="D146" s="74">
        <v>29405</v>
      </c>
      <c r="E146" s="74"/>
    </row>
    <row r="147" spans="1:5" s="75" customFormat="1" x14ac:dyDescent="0.25">
      <c r="A147" s="73" t="s">
        <v>148</v>
      </c>
      <c r="B147" s="74">
        <v>41471</v>
      </c>
      <c r="C147" s="74">
        <v>10839</v>
      </c>
      <c r="D147" s="74">
        <v>52310</v>
      </c>
      <c r="E147" s="74"/>
    </row>
    <row r="148" spans="1:5" s="75" customFormat="1" x14ac:dyDescent="0.25">
      <c r="A148" s="73" t="s">
        <v>149</v>
      </c>
      <c r="B148" s="74">
        <v>37762</v>
      </c>
      <c r="C148" s="74">
        <v>0</v>
      </c>
      <c r="D148" s="74">
        <v>37762</v>
      </c>
      <c r="E148" s="74"/>
    </row>
    <row r="149" spans="1:5" s="75" customFormat="1" x14ac:dyDescent="0.25">
      <c r="A149" s="73" t="s">
        <v>150</v>
      </c>
      <c r="B149" s="74">
        <v>0</v>
      </c>
      <c r="C149" s="74">
        <v>39729</v>
      </c>
      <c r="D149" s="74">
        <v>39729</v>
      </c>
      <c r="E149" s="74"/>
    </row>
    <row r="150" spans="1:5" s="75" customFormat="1" x14ac:dyDescent="0.25">
      <c r="A150" s="73" t="s">
        <v>151</v>
      </c>
      <c r="B150" s="74">
        <v>84337</v>
      </c>
      <c r="C150" s="74">
        <v>3675</v>
      </c>
      <c r="D150" s="74">
        <v>88012</v>
      </c>
      <c r="E150" s="74"/>
    </row>
    <row r="151" spans="1:5" s="75" customFormat="1" x14ac:dyDescent="0.25">
      <c r="A151" s="73" t="s">
        <v>152</v>
      </c>
      <c r="B151" s="74">
        <v>76080</v>
      </c>
      <c r="C151" s="74">
        <v>27192</v>
      </c>
      <c r="D151" s="74">
        <v>110772</v>
      </c>
      <c r="E151" s="74"/>
    </row>
    <row r="152" spans="1:5" s="75" customFormat="1" x14ac:dyDescent="0.25">
      <c r="A152" s="73" t="s">
        <v>153</v>
      </c>
      <c r="B152" s="74">
        <v>100357</v>
      </c>
      <c r="C152" s="74">
        <v>0</v>
      </c>
      <c r="D152" s="74">
        <v>100357</v>
      </c>
      <c r="E152" s="74"/>
    </row>
    <row r="153" spans="1:5" s="75" customFormat="1" x14ac:dyDescent="0.25">
      <c r="A153" s="73" t="s">
        <v>154</v>
      </c>
      <c r="B153" s="74">
        <v>79335</v>
      </c>
      <c r="C153" s="74">
        <v>24891</v>
      </c>
      <c r="D153" s="74">
        <v>104226</v>
      </c>
      <c r="E153" s="74"/>
    </row>
    <row r="154" spans="1:5" s="75" customFormat="1" x14ac:dyDescent="0.25">
      <c r="A154" s="73" t="s">
        <v>155</v>
      </c>
      <c r="B154" s="74">
        <v>342936</v>
      </c>
      <c r="C154" s="74">
        <v>52412</v>
      </c>
      <c r="D154" s="74">
        <v>395348</v>
      </c>
      <c r="E154" s="74"/>
    </row>
    <row r="155" spans="1:5" s="75" customFormat="1" x14ac:dyDescent="0.25">
      <c r="A155" s="73" t="s">
        <v>156</v>
      </c>
      <c r="B155" s="74">
        <v>55003</v>
      </c>
      <c r="C155" s="74">
        <v>38118</v>
      </c>
      <c r="D155" s="74">
        <v>93121</v>
      </c>
      <c r="E155" s="74"/>
    </row>
    <row r="156" spans="1:5" s="75" customFormat="1" x14ac:dyDescent="0.25">
      <c r="A156" s="73" t="s">
        <v>157</v>
      </c>
      <c r="B156" s="74">
        <v>71829</v>
      </c>
      <c r="C156" s="74">
        <v>0</v>
      </c>
      <c r="D156" s="74">
        <v>71829</v>
      </c>
      <c r="E156" s="74"/>
    </row>
    <row r="157" spans="1:5" s="75" customFormat="1" x14ac:dyDescent="0.25">
      <c r="A157" s="73" t="s">
        <v>158</v>
      </c>
      <c r="B157" s="74">
        <v>204275</v>
      </c>
      <c r="C157" s="74">
        <v>8835</v>
      </c>
      <c r="D157" s="74">
        <v>213110</v>
      </c>
      <c r="E157" s="74"/>
    </row>
    <row r="158" spans="1:5" s="75" customFormat="1" x14ac:dyDescent="0.25">
      <c r="A158" s="73" t="s">
        <v>159</v>
      </c>
      <c r="B158" s="74">
        <v>97895</v>
      </c>
      <c r="C158" s="74">
        <v>6990</v>
      </c>
      <c r="D158" s="74">
        <v>104885</v>
      </c>
      <c r="E158" s="74"/>
    </row>
    <row r="159" spans="1:5" s="75" customFormat="1" x14ac:dyDescent="0.25">
      <c r="A159" s="73" t="s">
        <v>160</v>
      </c>
      <c r="B159" s="74">
        <v>84341</v>
      </c>
      <c r="C159" s="74">
        <v>0</v>
      </c>
      <c r="D159" s="74">
        <v>84341</v>
      </c>
      <c r="E159" s="74"/>
    </row>
    <row r="160" spans="1:5" s="75" customFormat="1" x14ac:dyDescent="0.25">
      <c r="A160" s="73" t="s">
        <v>161</v>
      </c>
      <c r="B160" s="74">
        <v>93667</v>
      </c>
      <c r="C160" s="74">
        <v>0</v>
      </c>
      <c r="D160" s="74">
        <v>93667</v>
      </c>
      <c r="E160" s="74"/>
    </row>
    <row r="161" spans="1:5" s="75" customFormat="1" x14ac:dyDescent="0.25">
      <c r="A161" s="73" t="s">
        <v>162</v>
      </c>
      <c r="B161" s="74">
        <v>49374</v>
      </c>
      <c r="C161" s="74">
        <v>1960</v>
      </c>
      <c r="D161" s="74">
        <v>51334</v>
      </c>
      <c r="E161" s="74"/>
    </row>
    <row r="162" spans="1:5" s="75" customFormat="1" x14ac:dyDescent="0.25">
      <c r="A162" s="73" t="s">
        <v>163</v>
      </c>
      <c r="B162" s="74">
        <v>54645</v>
      </c>
      <c r="C162" s="74">
        <v>61463</v>
      </c>
      <c r="D162" s="74">
        <v>116108</v>
      </c>
      <c r="E162" s="74"/>
    </row>
    <row r="163" spans="1:5" s="75" customFormat="1" x14ac:dyDescent="0.25">
      <c r="A163" s="73" t="s">
        <v>164</v>
      </c>
      <c r="B163" s="74">
        <v>55315</v>
      </c>
      <c r="C163" s="74">
        <v>5573</v>
      </c>
      <c r="D163" s="74">
        <v>60888</v>
      </c>
      <c r="E163" s="74"/>
    </row>
    <row r="164" spans="1:5" s="75" customFormat="1" x14ac:dyDescent="0.25">
      <c r="A164" s="73" t="s">
        <v>165</v>
      </c>
      <c r="B164" s="74">
        <v>68883</v>
      </c>
      <c r="C164" s="74">
        <v>6239</v>
      </c>
      <c r="D164" s="74">
        <v>75122</v>
      </c>
      <c r="E164" s="74"/>
    </row>
    <row r="165" spans="1:5" s="75" customFormat="1" x14ac:dyDescent="0.25">
      <c r="A165" s="73" t="s">
        <v>166</v>
      </c>
      <c r="B165" s="74">
        <v>48530</v>
      </c>
      <c r="C165" s="74">
        <v>2128</v>
      </c>
      <c r="D165" s="74">
        <v>50658</v>
      </c>
      <c r="E165" s="74"/>
    </row>
    <row r="166" spans="1:5" s="75" customFormat="1" x14ac:dyDescent="0.25">
      <c r="A166" s="73" t="s">
        <v>167</v>
      </c>
      <c r="B166" s="74">
        <v>49420</v>
      </c>
      <c r="C166" s="74">
        <v>4016</v>
      </c>
      <c r="D166" s="74">
        <v>53436</v>
      </c>
      <c r="E166" s="74"/>
    </row>
    <row r="167" spans="1:5" s="75" customFormat="1" x14ac:dyDescent="0.25">
      <c r="A167" s="73" t="s">
        <v>168</v>
      </c>
      <c r="B167" s="74">
        <v>51250</v>
      </c>
      <c r="C167" s="74">
        <v>2695</v>
      </c>
      <c r="D167" s="74">
        <v>53945</v>
      </c>
      <c r="E167" s="74"/>
    </row>
    <row r="168" spans="1:5" s="75" customFormat="1" x14ac:dyDescent="0.25">
      <c r="A168" s="73" t="s">
        <v>169</v>
      </c>
      <c r="B168" s="74">
        <v>48508</v>
      </c>
      <c r="C168" s="74">
        <v>4129</v>
      </c>
      <c r="D168" s="74">
        <v>52637</v>
      </c>
      <c r="E168" s="74"/>
    </row>
    <row r="169" spans="1:5" s="75" customFormat="1" x14ac:dyDescent="0.25">
      <c r="A169" s="73" t="s">
        <v>170</v>
      </c>
      <c r="B169" s="74">
        <v>0</v>
      </c>
      <c r="C169" s="74">
        <v>158329</v>
      </c>
      <c r="D169" s="74">
        <v>158329</v>
      </c>
      <c r="E169" s="74"/>
    </row>
    <row r="170" spans="1:5" s="75" customFormat="1" x14ac:dyDescent="0.25">
      <c r="A170" s="73" t="s">
        <v>171</v>
      </c>
      <c r="B170" s="74">
        <v>411906</v>
      </c>
      <c r="C170" s="74">
        <v>437988</v>
      </c>
      <c r="D170" s="74">
        <v>849894</v>
      </c>
      <c r="E170" s="74"/>
    </row>
    <row r="171" spans="1:5" s="75" customFormat="1" x14ac:dyDescent="0.25">
      <c r="A171" s="73" t="s">
        <v>173</v>
      </c>
      <c r="B171" s="74">
        <v>4554</v>
      </c>
      <c r="C171" s="74">
        <v>0</v>
      </c>
      <c r="D171" s="74">
        <v>4554</v>
      </c>
      <c r="E171" s="74"/>
    </row>
    <row r="172" spans="1:5" s="75" customFormat="1" x14ac:dyDescent="0.25">
      <c r="A172" s="73" t="s">
        <v>174</v>
      </c>
      <c r="B172" s="74">
        <v>159315</v>
      </c>
      <c r="C172" s="74">
        <v>0</v>
      </c>
      <c r="D172" s="74">
        <v>159315</v>
      </c>
      <c r="E172" s="74"/>
    </row>
    <row r="173" spans="1:5" s="75" customFormat="1" x14ac:dyDescent="0.25">
      <c r="A173" s="73" t="s">
        <v>175</v>
      </c>
      <c r="B173" s="74">
        <v>12544</v>
      </c>
      <c r="C173" s="74">
        <v>0</v>
      </c>
      <c r="D173" s="74">
        <v>12544</v>
      </c>
      <c r="E173" s="74"/>
    </row>
    <row r="174" spans="1:5" s="75" customFormat="1" x14ac:dyDescent="0.25">
      <c r="A174" s="73" t="s">
        <v>176</v>
      </c>
      <c r="B174" s="74">
        <v>7884</v>
      </c>
      <c r="C174" s="74">
        <v>0</v>
      </c>
      <c r="D174" s="74">
        <v>7884</v>
      </c>
      <c r="E174" s="74"/>
    </row>
    <row r="175" spans="1:5" s="75" customFormat="1" x14ac:dyDescent="0.25">
      <c r="A175" s="76" t="s">
        <v>505</v>
      </c>
      <c r="D175" s="74">
        <f>SUBTOTAL(109,Tableau1617[TOTAL])</f>
        <v>26341140</v>
      </c>
    </row>
    <row r="176" spans="1:5" s="75" customFormat="1" x14ac:dyDescent="0.25">
      <c r="A176" s="77"/>
    </row>
    <row r="177" spans="1:3" s="75" customFormat="1" x14ac:dyDescent="0.25">
      <c r="A177" s="78"/>
      <c r="B177" s="77"/>
      <c r="C177" s="77"/>
    </row>
    <row r="178" spans="1:3" s="75" customFormat="1" x14ac:dyDescent="0.25">
      <c r="A178" s="77"/>
    </row>
    <row r="179" spans="1:3" s="75" customFormat="1" x14ac:dyDescent="0.25">
      <c r="A179" s="77"/>
    </row>
    <row r="180" spans="1:3" s="75" customFormat="1" x14ac:dyDescent="0.25">
      <c r="A180" s="77"/>
    </row>
    <row r="181" spans="1:3" s="75" customFormat="1" x14ac:dyDescent="0.25">
      <c r="A181" s="77"/>
    </row>
    <row r="182" spans="1:3" s="75" customFormat="1" x14ac:dyDescent="0.25">
      <c r="A182" s="77"/>
    </row>
  </sheetData>
  <sheetProtection formatColumns="0" formatRows="0" deleteColumns="0" deleteRows="0" autoFilter="0"/>
  <conditionalFormatting sqref="A178:A65010 B177:C177 A176 A2:A174">
    <cfRule type="cellIs" dxfId="39" priority="2" stopIfTrue="1" operator="equal">
      <formula>"0000-0000"</formula>
    </cfRule>
  </conditionalFormatting>
  <conditionalFormatting sqref="A177">
    <cfRule type="duplicateValues" dxfId="38" priority="3"/>
  </conditionalFormatting>
  <conditionalFormatting sqref="A1">
    <cfRule type="cellIs" dxfId="37" priority="1" stopIfTrue="1" operator="equal">
      <formula>"0000-0000"</formula>
    </cfRule>
  </conditionalFormatting>
  <pageMargins left="0.70866141732283472" right="0.70866141732283472" top="0.94488188976377963" bottom="0.59055118110236227" header="0.31496062992125984" footer="0.23622047244094491"/>
  <pageSetup paperSize="5" scale="92" fitToHeight="0" orientation="landscape" r:id="rId1"/>
  <headerFooter>
    <oddHeader>&amp;C&amp;"Arial,Gras"&amp;12TABLEAU COMPARATIF - ALLOCATIONS PSOC
2016-2017 VS 2017-2018</oddHeader>
    <oddFooter>&amp;L&amp;8Préparé par : Julie Patry, DRFA
2018-05-01&amp;R&amp;8&amp;P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C8BD-F003-4727-AD8F-41B31A6CCC10}">
  <dimension ref="A1:J213"/>
  <sheetViews>
    <sheetView zoomScaleNormal="100" workbookViewId="0">
      <selection activeCell="A2" sqref="A2"/>
    </sheetView>
  </sheetViews>
  <sheetFormatPr baseColWidth="10" defaultRowHeight="13.2" x14ac:dyDescent="0.25"/>
  <cols>
    <col min="1" max="1" width="96.109375" style="34" bestFit="1" customWidth="1"/>
    <col min="2" max="6" width="20.21875" style="34" customWidth="1"/>
    <col min="7" max="7" width="20" style="5" bestFit="1" customWidth="1"/>
    <col min="8" max="8" width="21.88671875" style="5" bestFit="1" customWidth="1"/>
    <col min="9" max="9" width="18.109375" style="5" customWidth="1"/>
    <col min="10" max="10" width="19.5546875" style="5" bestFit="1" customWidth="1"/>
    <col min="11" max="16384" width="11.5546875" style="34"/>
  </cols>
  <sheetData>
    <row r="1" spans="1:10" s="38" customFormat="1" ht="26.4" x14ac:dyDescent="0.25">
      <c r="A1" s="67" t="s">
        <v>398</v>
      </c>
      <c r="B1" s="65" t="s">
        <v>399</v>
      </c>
      <c r="C1" s="66" t="s">
        <v>400</v>
      </c>
      <c r="D1" s="65" t="s">
        <v>401</v>
      </c>
      <c r="E1" s="65" t="s">
        <v>402</v>
      </c>
      <c r="F1" s="65" t="s">
        <v>403</v>
      </c>
      <c r="G1" s="65" t="s">
        <v>503</v>
      </c>
      <c r="H1" s="65" t="s">
        <v>404</v>
      </c>
      <c r="I1" s="65" t="s">
        <v>405</v>
      </c>
      <c r="J1" s="65" t="s">
        <v>505</v>
      </c>
    </row>
    <row r="2" spans="1:10" s="34" customFormat="1" x14ac:dyDescent="0.25">
      <c r="A2" s="55" t="s">
        <v>523</v>
      </c>
      <c r="B2" s="55" t="s">
        <v>525</v>
      </c>
      <c r="C2" s="55" t="s">
        <v>407</v>
      </c>
      <c r="D2" s="55" t="s">
        <v>526</v>
      </c>
      <c r="E2" s="55" t="s">
        <v>409</v>
      </c>
      <c r="F2" s="55" t="s">
        <v>410</v>
      </c>
      <c r="G2" s="68">
        <v>241123</v>
      </c>
      <c r="H2" s="68">
        <v>27628</v>
      </c>
      <c r="I2" s="68">
        <v>0</v>
      </c>
      <c r="J2" s="68">
        <f>Tableau2526[[#This Row],[Mission globale]]+Tableau2526[[#This Row],[Entente
activité spécifique  ]]+I2</f>
        <v>268751</v>
      </c>
    </row>
    <row r="3" spans="1:10" s="34" customFormat="1" x14ac:dyDescent="0.25">
      <c r="A3" s="55" t="s">
        <v>475</v>
      </c>
      <c r="B3" s="55" t="s">
        <v>425</v>
      </c>
      <c r="C3" s="55" t="s">
        <v>436</v>
      </c>
      <c r="D3" s="55" t="s">
        <v>526</v>
      </c>
      <c r="E3" s="55" t="s">
        <v>418</v>
      </c>
      <c r="F3" s="55" t="s">
        <v>445</v>
      </c>
      <c r="G3" s="68">
        <v>163828</v>
      </c>
      <c r="H3" s="68">
        <v>0</v>
      </c>
      <c r="I3" s="68">
        <v>0</v>
      </c>
      <c r="J3" s="68">
        <f>Tableau2526[[#This Row],[Mission globale]]+Tableau2526[[#This Row],[Entente
activité spécifique  ]]+I3</f>
        <v>163828</v>
      </c>
    </row>
    <row r="4" spans="1:10" s="34" customFormat="1" x14ac:dyDescent="0.25">
      <c r="A4" s="55" t="s">
        <v>497</v>
      </c>
      <c r="B4" s="55" t="s">
        <v>525</v>
      </c>
      <c r="C4" s="55" t="s">
        <v>545</v>
      </c>
      <c r="D4" s="55" t="s">
        <v>441</v>
      </c>
      <c r="E4" s="55" t="s">
        <v>412</v>
      </c>
      <c r="F4" s="55" t="s">
        <v>413</v>
      </c>
      <c r="G4" s="68">
        <v>261985</v>
      </c>
      <c r="H4" s="68">
        <v>0</v>
      </c>
      <c r="I4" s="68">
        <v>0</v>
      </c>
      <c r="J4" s="68">
        <f>Tableau2526[[#This Row],[Mission globale]]+Tableau2526[[#This Row],[Entente
activité spécifique  ]]+I4</f>
        <v>261985</v>
      </c>
    </row>
    <row r="5" spans="1:10" s="34" customFormat="1" x14ac:dyDescent="0.25">
      <c r="A5" s="55" t="s">
        <v>466</v>
      </c>
      <c r="B5" s="55" t="s">
        <v>425</v>
      </c>
      <c r="C5" s="55" t="s">
        <v>420</v>
      </c>
      <c r="D5" s="55" t="s">
        <v>526</v>
      </c>
      <c r="E5" s="55" t="s">
        <v>409</v>
      </c>
      <c r="F5" s="55" t="s">
        <v>410</v>
      </c>
      <c r="G5" s="68">
        <v>42166</v>
      </c>
      <c r="H5" s="68">
        <v>1046</v>
      </c>
      <c r="I5" s="68">
        <v>0</v>
      </c>
      <c r="J5" s="68">
        <f>Tableau2526[[#This Row],[Mission globale]]+Tableau2526[[#This Row],[Entente
activité spécifique  ]]+I5</f>
        <v>43212</v>
      </c>
    </row>
    <row r="6" spans="1:10" s="34" customFormat="1" x14ac:dyDescent="0.25">
      <c r="A6" s="55" t="s">
        <v>296</v>
      </c>
      <c r="B6" s="55" t="s">
        <v>417</v>
      </c>
      <c r="C6" s="55" t="s">
        <v>416</v>
      </c>
      <c r="D6" s="55" t="s">
        <v>417</v>
      </c>
      <c r="E6" s="55" t="s">
        <v>418</v>
      </c>
      <c r="F6" s="55" t="s">
        <v>419</v>
      </c>
      <c r="G6" s="68">
        <v>0</v>
      </c>
      <c r="H6" s="68">
        <v>74821</v>
      </c>
      <c r="I6" s="68">
        <v>0</v>
      </c>
      <c r="J6" s="68">
        <f>Tableau2526[[#This Row],[Mission globale]]+Tableau2526[[#This Row],[Entente
activité spécifique  ]]+I6</f>
        <v>74821</v>
      </c>
    </row>
    <row r="7" spans="1:10" s="34" customFormat="1" x14ac:dyDescent="0.25">
      <c r="A7" s="55" t="s">
        <v>294</v>
      </c>
      <c r="B7" s="55" t="s">
        <v>525</v>
      </c>
      <c r="C7" s="55" t="s">
        <v>420</v>
      </c>
      <c r="D7" s="55" t="s">
        <v>526</v>
      </c>
      <c r="E7" s="55" t="s">
        <v>412</v>
      </c>
      <c r="F7" s="55" t="s">
        <v>421</v>
      </c>
      <c r="G7" s="68">
        <v>256829</v>
      </c>
      <c r="H7" s="68">
        <v>29957</v>
      </c>
      <c r="I7" s="68">
        <v>0</v>
      </c>
      <c r="J7" s="68">
        <f>Tableau2526[[#This Row],[Mission globale]]+Tableau2526[[#This Row],[Entente
activité spécifique  ]]+I7</f>
        <v>286786</v>
      </c>
    </row>
    <row r="8" spans="1:10" s="34" customFormat="1" x14ac:dyDescent="0.25">
      <c r="A8" s="55" t="s">
        <v>580</v>
      </c>
      <c r="B8" s="55" t="s">
        <v>525</v>
      </c>
      <c r="C8" s="55" t="s">
        <v>581</v>
      </c>
      <c r="D8" s="55" t="s">
        <v>441</v>
      </c>
      <c r="E8" s="55" t="s">
        <v>412</v>
      </c>
      <c r="F8" s="55" t="s">
        <v>413</v>
      </c>
      <c r="G8" s="68">
        <v>256076</v>
      </c>
      <c r="H8" s="68">
        <v>1046</v>
      </c>
      <c r="I8" s="68">
        <v>0</v>
      </c>
      <c r="J8" s="68">
        <f>Tableau2526[[#This Row],[Mission globale]]+Tableau2526[[#This Row],[Entente
activité spécifique  ]]+I8</f>
        <v>257122</v>
      </c>
    </row>
    <row r="9" spans="1:10" s="34" customFormat="1" x14ac:dyDescent="0.25">
      <c r="A9" s="55" t="s">
        <v>424</v>
      </c>
      <c r="B9" s="55" t="s">
        <v>425</v>
      </c>
      <c r="C9" s="55" t="s">
        <v>590</v>
      </c>
      <c r="D9" s="55" t="s">
        <v>441</v>
      </c>
      <c r="E9" s="55" t="s">
        <v>412</v>
      </c>
      <c r="F9" s="55" t="s">
        <v>421</v>
      </c>
      <c r="G9" s="68">
        <v>45616</v>
      </c>
      <c r="H9" s="68">
        <v>0</v>
      </c>
      <c r="I9" s="68">
        <v>0</v>
      </c>
      <c r="J9" s="68">
        <f>Tableau2526[[#This Row],[Mission globale]]+Tableau2526[[#This Row],[Entente
activité spécifique  ]]+I9</f>
        <v>45616</v>
      </c>
    </row>
    <row r="10" spans="1:10" s="34" customFormat="1" x14ac:dyDescent="0.25">
      <c r="A10" s="55" t="s">
        <v>375</v>
      </c>
      <c r="B10" s="55" t="s">
        <v>425</v>
      </c>
      <c r="C10" s="55" t="s">
        <v>414</v>
      </c>
      <c r="D10" s="55" t="s">
        <v>526</v>
      </c>
      <c r="E10" s="55" t="s">
        <v>426</v>
      </c>
      <c r="F10" s="55" t="s">
        <v>427</v>
      </c>
      <c r="G10" s="68">
        <v>352493</v>
      </c>
      <c r="H10" s="68">
        <v>43913</v>
      </c>
      <c r="I10" s="68">
        <v>0</v>
      </c>
      <c r="J10" s="68">
        <f>Tableau2526[[#This Row],[Mission globale]]+Tableau2526[[#This Row],[Entente
activité spécifique  ]]+I10</f>
        <v>396406</v>
      </c>
    </row>
    <row r="11" spans="1:10" s="34" customFormat="1" x14ac:dyDescent="0.25">
      <c r="A11" s="55" t="s">
        <v>366</v>
      </c>
      <c r="B11" s="55" t="s">
        <v>425</v>
      </c>
      <c r="C11" s="55" t="s">
        <v>607</v>
      </c>
      <c r="D11" s="55" t="s">
        <v>429</v>
      </c>
      <c r="E11" s="55" t="s">
        <v>409</v>
      </c>
      <c r="F11" s="55" t="s">
        <v>410</v>
      </c>
      <c r="G11" s="68">
        <v>209839</v>
      </c>
      <c r="H11" s="68">
        <v>1046</v>
      </c>
      <c r="I11" s="68">
        <v>0</v>
      </c>
      <c r="J11" s="68">
        <f>Tableau2526[[#This Row],[Mission globale]]+Tableau2526[[#This Row],[Entente
activité spécifique  ]]+I11</f>
        <v>210885</v>
      </c>
    </row>
    <row r="12" spans="1:10" s="34" customFormat="1" x14ac:dyDescent="0.25">
      <c r="A12" s="55" t="s">
        <v>233</v>
      </c>
      <c r="B12" s="55" t="s">
        <v>425</v>
      </c>
      <c r="C12" s="55" t="s">
        <v>430</v>
      </c>
      <c r="D12" s="55" t="s">
        <v>526</v>
      </c>
      <c r="E12" s="55" t="s">
        <v>426</v>
      </c>
      <c r="F12" s="55" t="s">
        <v>427</v>
      </c>
      <c r="G12" s="68">
        <v>390496</v>
      </c>
      <c r="H12" s="68">
        <v>20961</v>
      </c>
      <c r="I12" s="68">
        <v>0</v>
      </c>
      <c r="J12" s="68">
        <f>Tableau2526[[#This Row],[Mission globale]]+Tableau2526[[#This Row],[Entente
activité spécifique  ]]+I12</f>
        <v>411457</v>
      </c>
    </row>
    <row r="13" spans="1:10" s="34" customFormat="1" x14ac:dyDescent="0.25">
      <c r="A13" s="55" t="s">
        <v>225</v>
      </c>
      <c r="B13" s="55" t="s">
        <v>525</v>
      </c>
      <c r="C13" s="55" t="s">
        <v>431</v>
      </c>
      <c r="D13" s="55" t="s">
        <v>422</v>
      </c>
      <c r="E13" s="55" t="s">
        <v>489</v>
      </c>
      <c r="F13" s="55" t="s">
        <v>433</v>
      </c>
      <c r="G13" s="68">
        <v>281322</v>
      </c>
      <c r="H13" s="68">
        <v>40641</v>
      </c>
      <c r="I13" s="68">
        <v>0</v>
      </c>
      <c r="J13" s="68">
        <f>Tableau2526[[#This Row],[Mission globale]]+Tableau2526[[#This Row],[Entente
activité spécifique  ]]+I13</f>
        <v>321963</v>
      </c>
    </row>
    <row r="14" spans="1:10" s="34" customFormat="1" x14ac:dyDescent="0.25">
      <c r="A14" s="55" t="s">
        <v>347</v>
      </c>
      <c r="B14" s="55" t="s">
        <v>525</v>
      </c>
      <c r="C14" s="55" t="s">
        <v>428</v>
      </c>
      <c r="D14" s="55" t="s">
        <v>526</v>
      </c>
      <c r="E14" s="55" t="s">
        <v>489</v>
      </c>
      <c r="F14" s="55" t="s">
        <v>433</v>
      </c>
      <c r="G14" s="68">
        <v>335029</v>
      </c>
      <c r="H14" s="68">
        <v>30207</v>
      </c>
      <c r="I14" s="68">
        <v>0</v>
      </c>
      <c r="J14" s="68">
        <f>Tableau2526[[#This Row],[Mission globale]]+Tableau2526[[#This Row],[Entente
activité spécifique  ]]+I14</f>
        <v>365236</v>
      </c>
    </row>
    <row r="15" spans="1:10" s="34" customFormat="1" x14ac:dyDescent="0.25">
      <c r="A15" s="55" t="s">
        <v>245</v>
      </c>
      <c r="B15" s="55" t="s">
        <v>525</v>
      </c>
      <c r="C15" s="55" t="s">
        <v>407</v>
      </c>
      <c r="D15" s="55" t="s">
        <v>526</v>
      </c>
      <c r="E15" s="55" t="s">
        <v>489</v>
      </c>
      <c r="F15" s="55" t="s">
        <v>433</v>
      </c>
      <c r="G15" s="68">
        <v>253476</v>
      </c>
      <c r="H15" s="68">
        <v>7306</v>
      </c>
      <c r="I15" s="68">
        <v>0</v>
      </c>
      <c r="J15" s="68">
        <f>Tableau2526[[#This Row],[Mission globale]]+Tableau2526[[#This Row],[Entente
activité spécifique  ]]+I15</f>
        <v>260782</v>
      </c>
    </row>
    <row r="16" spans="1:10" s="34" customFormat="1" x14ac:dyDescent="0.25">
      <c r="A16" s="55" t="s">
        <v>498</v>
      </c>
      <c r="B16" s="55" t="s">
        <v>525</v>
      </c>
      <c r="C16" s="55" t="s">
        <v>651</v>
      </c>
      <c r="D16" s="55" t="s">
        <v>441</v>
      </c>
      <c r="E16" s="55" t="s">
        <v>434</v>
      </c>
      <c r="F16" s="55" t="s">
        <v>434</v>
      </c>
      <c r="G16" s="68">
        <v>325300</v>
      </c>
      <c r="H16" s="68">
        <v>23286</v>
      </c>
      <c r="I16" s="68">
        <v>0</v>
      </c>
      <c r="J16" s="68">
        <f>Tableau2526[[#This Row],[Mission globale]]+Tableau2526[[#This Row],[Entente
activité spécifique  ]]+I16</f>
        <v>348586</v>
      </c>
    </row>
    <row r="17" spans="1:10" s="34" customFormat="1" x14ac:dyDescent="0.25">
      <c r="A17" s="55" t="s">
        <v>283</v>
      </c>
      <c r="B17" s="55" t="s">
        <v>659</v>
      </c>
      <c r="C17" s="55" t="s">
        <v>660</v>
      </c>
      <c r="D17" s="55" t="s">
        <v>441</v>
      </c>
      <c r="E17" s="55" t="s">
        <v>489</v>
      </c>
      <c r="F17" s="55" t="s">
        <v>433</v>
      </c>
      <c r="G17" s="68">
        <v>612323</v>
      </c>
      <c r="H17" s="68">
        <v>42823</v>
      </c>
      <c r="I17" s="68">
        <v>0</v>
      </c>
      <c r="J17" s="68">
        <f>Tableau2526[[#This Row],[Mission globale]]+Tableau2526[[#This Row],[Entente
activité spécifique  ]]+I17</f>
        <v>655146</v>
      </c>
    </row>
    <row r="18" spans="1:10" s="34" customFormat="1" x14ac:dyDescent="0.25">
      <c r="A18" s="55" t="s">
        <v>226</v>
      </c>
      <c r="B18" s="55" t="s">
        <v>525</v>
      </c>
      <c r="C18" s="55" t="s">
        <v>436</v>
      </c>
      <c r="D18" s="55" t="s">
        <v>526</v>
      </c>
      <c r="E18" s="55" t="s">
        <v>489</v>
      </c>
      <c r="F18" s="55" t="s">
        <v>433</v>
      </c>
      <c r="G18" s="68">
        <v>278992</v>
      </c>
      <c r="H18" s="68">
        <v>92027</v>
      </c>
      <c r="I18" s="68">
        <v>0</v>
      </c>
      <c r="J18" s="68">
        <f>Tableau2526[[#This Row],[Mission globale]]+Tableau2526[[#This Row],[Entente
activité spécifique  ]]+I18</f>
        <v>371019</v>
      </c>
    </row>
    <row r="19" spans="1:10" s="34" customFormat="1" x14ac:dyDescent="0.25">
      <c r="A19" s="55" t="s">
        <v>676</v>
      </c>
      <c r="B19" s="55" t="s">
        <v>417</v>
      </c>
      <c r="C19" s="55" t="s">
        <v>678</v>
      </c>
      <c r="D19" s="55" t="s">
        <v>677</v>
      </c>
      <c r="E19" s="55" t="s">
        <v>679</v>
      </c>
      <c r="F19" s="55">
        <v>0</v>
      </c>
      <c r="G19" s="68">
        <v>0</v>
      </c>
      <c r="H19" s="68">
        <v>36000</v>
      </c>
      <c r="I19" s="68">
        <v>0</v>
      </c>
      <c r="J19" s="68">
        <f>Tableau2526[[#This Row],[Mission globale]]+Tableau2526[[#This Row],[Entente
activité spécifique  ]]+I19</f>
        <v>36000</v>
      </c>
    </row>
    <row r="20" spans="1:10" s="34" customFormat="1" x14ac:dyDescent="0.25">
      <c r="A20" s="55" t="s">
        <v>227</v>
      </c>
      <c r="B20" s="55" t="s">
        <v>525</v>
      </c>
      <c r="C20" s="55" t="s">
        <v>431</v>
      </c>
      <c r="D20" s="55" t="s">
        <v>422</v>
      </c>
      <c r="E20" s="55" t="s">
        <v>489</v>
      </c>
      <c r="F20" s="55" t="s">
        <v>433</v>
      </c>
      <c r="G20" s="68">
        <v>271723</v>
      </c>
      <c r="H20" s="68">
        <v>6566</v>
      </c>
      <c r="I20" s="68">
        <v>0</v>
      </c>
      <c r="J20" s="68">
        <f>Tableau2526[[#This Row],[Mission globale]]+Tableau2526[[#This Row],[Entente
activité spécifique  ]]+I20</f>
        <v>278289</v>
      </c>
    </row>
    <row r="21" spans="1:10" s="34" customFormat="1" x14ac:dyDescent="0.25">
      <c r="A21" s="55" t="s">
        <v>297</v>
      </c>
      <c r="B21" s="55" t="s">
        <v>525</v>
      </c>
      <c r="C21" s="55" t="s">
        <v>414</v>
      </c>
      <c r="D21" s="55" t="s">
        <v>526</v>
      </c>
      <c r="E21" s="55" t="s">
        <v>489</v>
      </c>
      <c r="F21" s="55" t="s">
        <v>437</v>
      </c>
      <c r="G21" s="68">
        <v>380321</v>
      </c>
      <c r="H21" s="68">
        <v>57585</v>
      </c>
      <c r="I21" s="68">
        <v>0</v>
      </c>
      <c r="J21" s="68">
        <f>Tableau2526[[#This Row],[Mission globale]]+Tableau2526[[#This Row],[Entente
activité spécifique  ]]+I21</f>
        <v>437906</v>
      </c>
    </row>
    <row r="22" spans="1:10" s="34" customFormat="1" x14ac:dyDescent="0.25">
      <c r="A22" s="55" t="s">
        <v>236</v>
      </c>
      <c r="B22" s="55" t="s">
        <v>525</v>
      </c>
      <c r="C22" s="55" t="s">
        <v>430</v>
      </c>
      <c r="D22" s="55" t="s">
        <v>526</v>
      </c>
      <c r="E22" s="55" t="s">
        <v>489</v>
      </c>
      <c r="F22" s="55" t="s">
        <v>437</v>
      </c>
      <c r="G22" s="68">
        <v>460394</v>
      </c>
      <c r="H22" s="68">
        <v>21634</v>
      </c>
      <c r="I22" s="68">
        <v>0</v>
      </c>
      <c r="J22" s="68">
        <f>Tableau2526[[#This Row],[Mission globale]]+Tableau2526[[#This Row],[Entente
activité spécifique  ]]+I22</f>
        <v>482028</v>
      </c>
    </row>
    <row r="23" spans="1:10" s="34" customFormat="1" x14ac:dyDescent="0.25">
      <c r="A23" s="55" t="s">
        <v>250</v>
      </c>
      <c r="B23" s="55" t="s">
        <v>525</v>
      </c>
      <c r="C23" s="55" t="s">
        <v>420</v>
      </c>
      <c r="D23" s="55" t="s">
        <v>526</v>
      </c>
      <c r="E23" s="55" t="s">
        <v>489</v>
      </c>
      <c r="F23" s="55" t="s">
        <v>433</v>
      </c>
      <c r="G23" s="68">
        <v>296987</v>
      </c>
      <c r="H23" s="68">
        <v>9163</v>
      </c>
      <c r="I23" s="68">
        <v>0</v>
      </c>
      <c r="J23" s="68">
        <f>Tableau2526[[#This Row],[Mission globale]]+Tableau2526[[#This Row],[Entente
activité spécifique  ]]+I23</f>
        <v>306150</v>
      </c>
    </row>
    <row r="24" spans="1:10" s="34" customFormat="1" x14ac:dyDescent="0.25">
      <c r="A24" s="55" t="s">
        <v>254</v>
      </c>
      <c r="B24" s="55" t="s">
        <v>659</v>
      </c>
      <c r="C24" s="55" t="s">
        <v>590</v>
      </c>
      <c r="D24" s="55" t="s">
        <v>441</v>
      </c>
      <c r="E24" s="55" t="s">
        <v>438</v>
      </c>
      <c r="F24" s="55" t="s">
        <v>439</v>
      </c>
      <c r="G24" s="68">
        <v>388376</v>
      </c>
      <c r="H24" s="68">
        <v>691480</v>
      </c>
      <c r="I24" s="68">
        <v>15400</v>
      </c>
      <c r="J24" s="68">
        <f>Tableau2526[[#This Row],[Mission globale]]+Tableau2526[[#This Row],[Entente
activité spécifique  ]]+I24</f>
        <v>1095256</v>
      </c>
    </row>
    <row r="25" spans="1:10" s="34" customFormat="1" x14ac:dyDescent="0.25">
      <c r="A25" s="55" t="s">
        <v>298</v>
      </c>
      <c r="B25" s="55" t="s">
        <v>659</v>
      </c>
      <c r="C25" s="55" t="s">
        <v>430</v>
      </c>
      <c r="D25" s="55" t="s">
        <v>526</v>
      </c>
      <c r="E25" s="55" t="s">
        <v>438</v>
      </c>
      <c r="F25" s="55" t="s">
        <v>439</v>
      </c>
      <c r="G25" s="68">
        <v>325580</v>
      </c>
      <c r="H25" s="68">
        <v>1046</v>
      </c>
      <c r="I25" s="68">
        <v>94857</v>
      </c>
      <c r="J25" s="68">
        <f>Tableau2526[[#This Row],[Mission globale]]+Tableau2526[[#This Row],[Entente
activité spécifique  ]]+I25</f>
        <v>421483</v>
      </c>
    </row>
    <row r="26" spans="1:10" s="34" customFormat="1" x14ac:dyDescent="0.25">
      <c r="A26" s="55" t="s">
        <v>325</v>
      </c>
      <c r="B26" s="55" t="s">
        <v>525</v>
      </c>
      <c r="C26" s="55" t="s">
        <v>420</v>
      </c>
      <c r="D26" s="55" t="s">
        <v>526</v>
      </c>
      <c r="E26" s="55" t="s">
        <v>440</v>
      </c>
      <c r="F26" s="55" t="s">
        <v>440</v>
      </c>
      <c r="G26" s="68">
        <v>282359</v>
      </c>
      <c r="H26" s="68">
        <v>86312</v>
      </c>
      <c r="I26" s="68">
        <v>0</v>
      </c>
      <c r="J26" s="68">
        <f>Tableau2526[[#This Row],[Mission globale]]+Tableau2526[[#This Row],[Entente
activité spécifique  ]]+I26</f>
        <v>368671</v>
      </c>
    </row>
    <row r="27" spans="1:10" s="34" customFormat="1" x14ac:dyDescent="0.25">
      <c r="A27" s="55" t="s">
        <v>293</v>
      </c>
      <c r="B27" s="55" t="s">
        <v>525</v>
      </c>
      <c r="C27" s="55" t="s">
        <v>607</v>
      </c>
      <c r="D27" s="55" t="s">
        <v>429</v>
      </c>
      <c r="E27" s="55" t="s">
        <v>442</v>
      </c>
      <c r="F27" s="55" t="s">
        <v>443</v>
      </c>
      <c r="G27" s="68">
        <v>645457</v>
      </c>
      <c r="H27" s="68">
        <v>30120</v>
      </c>
      <c r="I27" s="68">
        <v>0</v>
      </c>
      <c r="J27" s="68">
        <f>Tableau2526[[#This Row],[Mission globale]]+Tableau2526[[#This Row],[Entente
activité spécifique  ]]+I27</f>
        <v>675577</v>
      </c>
    </row>
    <row r="28" spans="1:10" s="34" customFormat="1" x14ac:dyDescent="0.25">
      <c r="A28" s="55" t="s">
        <v>369</v>
      </c>
      <c r="B28" s="55" t="s">
        <v>525</v>
      </c>
      <c r="C28" s="55" t="s">
        <v>750</v>
      </c>
      <c r="D28" s="55" t="s">
        <v>441</v>
      </c>
      <c r="E28" s="55" t="s">
        <v>442</v>
      </c>
      <c r="F28" s="55" t="s">
        <v>443</v>
      </c>
      <c r="G28" s="68">
        <v>638359</v>
      </c>
      <c r="H28" s="68">
        <v>1046</v>
      </c>
      <c r="I28" s="68">
        <v>0</v>
      </c>
      <c r="J28" s="68">
        <f>Tableau2526[[#This Row],[Mission globale]]+Tableau2526[[#This Row],[Entente
activité spécifique  ]]+I28</f>
        <v>639405</v>
      </c>
    </row>
    <row r="29" spans="1:10" s="34" customFormat="1" x14ac:dyDescent="0.25">
      <c r="A29" s="55" t="s">
        <v>267</v>
      </c>
      <c r="B29" s="55" t="s">
        <v>425</v>
      </c>
      <c r="C29" s="55" t="s">
        <v>436</v>
      </c>
      <c r="D29" s="55" t="s">
        <v>526</v>
      </c>
      <c r="E29" s="55" t="s">
        <v>426</v>
      </c>
      <c r="F29" s="55" t="s">
        <v>427</v>
      </c>
      <c r="G29" s="68">
        <v>198076</v>
      </c>
      <c r="H29" s="68">
        <v>9646</v>
      </c>
      <c r="I29" s="68">
        <v>0</v>
      </c>
      <c r="J29" s="68">
        <f>Tableau2526[[#This Row],[Mission globale]]+Tableau2526[[#This Row],[Entente
activité spécifique  ]]+I29</f>
        <v>207722</v>
      </c>
    </row>
    <row r="30" spans="1:10" s="34" customFormat="1" x14ac:dyDescent="0.25">
      <c r="A30" s="55" t="s">
        <v>276</v>
      </c>
      <c r="B30" s="55" t="s">
        <v>525</v>
      </c>
      <c r="C30" s="55" t="s">
        <v>420</v>
      </c>
      <c r="D30" s="55" t="s">
        <v>526</v>
      </c>
      <c r="E30" s="55" t="s">
        <v>412</v>
      </c>
      <c r="F30" s="55" t="s">
        <v>421</v>
      </c>
      <c r="G30" s="68">
        <v>245000</v>
      </c>
      <c r="H30" s="68">
        <v>1046</v>
      </c>
      <c r="I30" s="68">
        <v>0</v>
      </c>
      <c r="J30" s="68">
        <f>Tableau2526[[#This Row],[Mission globale]]+Tableau2526[[#This Row],[Entente
activité spécifique  ]]+I30</f>
        <v>246046</v>
      </c>
    </row>
    <row r="31" spans="1:10" s="34" customFormat="1" x14ac:dyDescent="0.25">
      <c r="A31" s="55" t="s">
        <v>490</v>
      </c>
      <c r="B31" s="55" t="s">
        <v>525</v>
      </c>
      <c r="C31" s="55" t="s">
        <v>430</v>
      </c>
      <c r="D31" s="55" t="s">
        <v>526</v>
      </c>
      <c r="E31" s="55" t="s">
        <v>442</v>
      </c>
      <c r="F31" s="55" t="s">
        <v>451</v>
      </c>
      <c r="G31" s="68">
        <v>471282</v>
      </c>
      <c r="H31" s="68">
        <v>1046</v>
      </c>
      <c r="I31" s="68">
        <v>10000</v>
      </c>
      <c r="J31" s="68">
        <f>Tableau2526[[#This Row],[Mission globale]]+Tableau2526[[#This Row],[Entente
activité spécifique  ]]+I31</f>
        <v>482328</v>
      </c>
    </row>
    <row r="32" spans="1:10" s="34" customFormat="1" x14ac:dyDescent="0.25">
      <c r="A32" s="55" t="s">
        <v>321</v>
      </c>
      <c r="B32" s="55" t="s">
        <v>425</v>
      </c>
      <c r="C32" s="55" t="s">
        <v>444</v>
      </c>
      <c r="D32" s="55" t="s">
        <v>422</v>
      </c>
      <c r="E32" s="55" t="s">
        <v>418</v>
      </c>
      <c r="F32" s="55" t="s">
        <v>445</v>
      </c>
      <c r="G32" s="68">
        <v>143251</v>
      </c>
      <c r="H32" s="68">
        <v>21886</v>
      </c>
      <c r="I32" s="68">
        <v>0</v>
      </c>
      <c r="J32" s="68">
        <f>Tableau2526[[#This Row],[Mission globale]]+Tableau2526[[#This Row],[Entente
activité spécifique  ]]+I32</f>
        <v>165137</v>
      </c>
    </row>
    <row r="33" spans="1:10" s="34" customFormat="1" x14ac:dyDescent="0.25">
      <c r="A33" s="55" t="s">
        <v>469</v>
      </c>
      <c r="B33" s="55" t="s">
        <v>417</v>
      </c>
      <c r="C33" s="55" t="s">
        <v>444</v>
      </c>
      <c r="D33" s="55" t="s">
        <v>417</v>
      </c>
      <c r="E33" s="55" t="s">
        <v>418</v>
      </c>
      <c r="F33" s="55" t="s">
        <v>419</v>
      </c>
      <c r="G33" s="68">
        <v>0</v>
      </c>
      <c r="H33" s="68">
        <v>52931</v>
      </c>
      <c r="I33" s="68">
        <v>24440</v>
      </c>
      <c r="J33" s="68">
        <f>Tableau2526[[#This Row],[Mission globale]]+Tableau2526[[#This Row],[Entente
activité spécifique  ]]+I33</f>
        <v>77371</v>
      </c>
    </row>
    <row r="34" spans="1:10" s="34" customFormat="1" x14ac:dyDescent="0.25">
      <c r="A34" s="55" t="s">
        <v>223</v>
      </c>
      <c r="B34" s="55" t="s">
        <v>425</v>
      </c>
      <c r="C34" s="55" t="s">
        <v>491</v>
      </c>
      <c r="D34" s="55" t="s">
        <v>526</v>
      </c>
      <c r="E34" s="55" t="s">
        <v>426</v>
      </c>
      <c r="F34" s="55" t="s">
        <v>447</v>
      </c>
      <c r="G34" s="68">
        <v>282826</v>
      </c>
      <c r="H34" s="68">
        <v>89140</v>
      </c>
      <c r="I34" s="68">
        <v>0</v>
      </c>
      <c r="J34" s="68">
        <f>Tableau2526[[#This Row],[Mission globale]]+Tableau2526[[#This Row],[Entente
activité spécifique  ]]+I34</f>
        <v>371966</v>
      </c>
    </row>
    <row r="35" spans="1:10" s="34" customFormat="1" x14ac:dyDescent="0.25">
      <c r="A35" s="55" t="s">
        <v>273</v>
      </c>
      <c r="B35" s="55" t="s">
        <v>425</v>
      </c>
      <c r="C35" s="55" t="s">
        <v>430</v>
      </c>
      <c r="D35" s="55" t="s">
        <v>526</v>
      </c>
      <c r="E35" s="55" t="s">
        <v>426</v>
      </c>
      <c r="F35" s="55" t="s">
        <v>447</v>
      </c>
      <c r="G35" s="68">
        <v>170428</v>
      </c>
      <c r="H35" s="68">
        <v>19750</v>
      </c>
      <c r="I35" s="68">
        <v>0</v>
      </c>
      <c r="J35" s="68">
        <f>Tableau2526[[#This Row],[Mission globale]]+Tableau2526[[#This Row],[Entente
activité spécifique  ]]+I35</f>
        <v>190178</v>
      </c>
    </row>
    <row r="36" spans="1:10" s="34" customFormat="1" x14ac:dyDescent="0.25">
      <c r="A36" s="55" t="s">
        <v>448</v>
      </c>
      <c r="B36" s="55" t="s">
        <v>425</v>
      </c>
      <c r="C36" s="55" t="s">
        <v>815</v>
      </c>
      <c r="D36" s="55" t="s">
        <v>441</v>
      </c>
      <c r="E36" s="55" t="s">
        <v>426</v>
      </c>
      <c r="F36" s="55" t="s">
        <v>447</v>
      </c>
      <c r="G36" s="68">
        <v>417793</v>
      </c>
      <c r="H36" s="68">
        <v>144155</v>
      </c>
      <c r="I36" s="68">
        <v>0</v>
      </c>
      <c r="J36" s="68">
        <f>Tableau2526[[#This Row],[Mission globale]]+Tableau2526[[#This Row],[Entente
activité spécifique  ]]+I36</f>
        <v>561948</v>
      </c>
    </row>
    <row r="37" spans="1:10" s="34" customFormat="1" x14ac:dyDescent="0.25">
      <c r="A37" s="55" t="s">
        <v>389</v>
      </c>
      <c r="B37" s="55" t="s">
        <v>425</v>
      </c>
      <c r="C37" s="55" t="s">
        <v>430</v>
      </c>
      <c r="D37" s="55" t="s">
        <v>526</v>
      </c>
      <c r="E37" s="55" t="s">
        <v>412</v>
      </c>
      <c r="F37" s="55" t="s">
        <v>421</v>
      </c>
      <c r="G37" s="68">
        <v>169326</v>
      </c>
      <c r="H37" s="68">
        <v>51085</v>
      </c>
      <c r="I37" s="68">
        <v>24440</v>
      </c>
      <c r="J37" s="68">
        <f>Tableau2526[[#This Row],[Mission globale]]+Tableau2526[[#This Row],[Entente
activité spécifique  ]]+I37</f>
        <v>244851</v>
      </c>
    </row>
    <row r="38" spans="1:10" s="34" customFormat="1" x14ac:dyDescent="0.25">
      <c r="A38" s="55" t="s">
        <v>281</v>
      </c>
      <c r="B38" s="55" t="s">
        <v>525</v>
      </c>
      <c r="C38" s="55" t="s">
        <v>407</v>
      </c>
      <c r="D38" s="55" t="s">
        <v>526</v>
      </c>
      <c r="E38" s="55" t="s">
        <v>426</v>
      </c>
      <c r="F38" s="55" t="s">
        <v>449</v>
      </c>
      <c r="G38" s="68">
        <v>256829</v>
      </c>
      <c r="H38" s="68">
        <v>1046</v>
      </c>
      <c r="I38" s="68">
        <v>0</v>
      </c>
      <c r="J38" s="68">
        <f>Tableau2526[[#This Row],[Mission globale]]+Tableau2526[[#This Row],[Entente
activité spécifique  ]]+I38</f>
        <v>257875</v>
      </c>
    </row>
    <row r="39" spans="1:10" s="34" customFormat="1" x14ac:dyDescent="0.25">
      <c r="A39" s="55" t="s">
        <v>259</v>
      </c>
      <c r="B39" s="55" t="s">
        <v>425</v>
      </c>
      <c r="C39" s="55" t="s">
        <v>590</v>
      </c>
      <c r="D39" s="55" t="s">
        <v>441</v>
      </c>
      <c r="E39" s="55" t="s">
        <v>442</v>
      </c>
      <c r="F39" s="55" t="s">
        <v>450</v>
      </c>
      <c r="G39" s="68">
        <v>179374</v>
      </c>
      <c r="H39" s="68">
        <v>219080</v>
      </c>
      <c r="I39" s="68">
        <v>0</v>
      </c>
      <c r="J39" s="68">
        <f>Tableau2526[[#This Row],[Mission globale]]+Tableau2526[[#This Row],[Entente
activité spécifique  ]]+I39</f>
        <v>398454</v>
      </c>
    </row>
    <row r="40" spans="1:10" s="34" customFormat="1" x14ac:dyDescent="0.25">
      <c r="A40" s="55" t="s">
        <v>374</v>
      </c>
      <c r="B40" s="55" t="s">
        <v>425</v>
      </c>
      <c r="C40" s="55" t="s">
        <v>430</v>
      </c>
      <c r="D40" s="55" t="s">
        <v>422</v>
      </c>
      <c r="E40" s="55" t="s">
        <v>418</v>
      </c>
      <c r="F40" s="55" t="s">
        <v>445</v>
      </c>
      <c r="G40" s="68">
        <v>150094</v>
      </c>
      <c r="H40" s="68">
        <v>1046</v>
      </c>
      <c r="I40" s="68">
        <v>0</v>
      </c>
      <c r="J40" s="68">
        <f>Tableau2526[[#This Row],[Mission globale]]+Tableau2526[[#This Row],[Entente
activité spécifique  ]]+I40</f>
        <v>151140</v>
      </c>
    </row>
    <row r="41" spans="1:10" s="34" customFormat="1" x14ac:dyDescent="0.25">
      <c r="A41" s="55" t="s">
        <v>243</v>
      </c>
      <c r="B41" s="55" t="s">
        <v>525</v>
      </c>
      <c r="C41" s="55" t="s">
        <v>815</v>
      </c>
      <c r="D41" s="55" t="s">
        <v>441</v>
      </c>
      <c r="E41" s="55" t="s">
        <v>442</v>
      </c>
      <c r="F41" s="55" t="s">
        <v>452</v>
      </c>
      <c r="G41" s="68">
        <v>265525</v>
      </c>
      <c r="H41" s="68">
        <v>12770</v>
      </c>
      <c r="I41" s="68">
        <v>203283</v>
      </c>
      <c r="J41" s="68">
        <f>Tableau2526[[#This Row],[Mission globale]]+Tableau2526[[#This Row],[Entente
activité spécifique  ]]+I41</f>
        <v>481578</v>
      </c>
    </row>
    <row r="42" spans="1:10" s="34" customFormat="1" x14ac:dyDescent="0.25">
      <c r="A42" s="55" t="s">
        <v>364</v>
      </c>
      <c r="B42" s="55" t="s">
        <v>525</v>
      </c>
      <c r="C42" s="55" t="s">
        <v>407</v>
      </c>
      <c r="D42" s="55" t="s">
        <v>526</v>
      </c>
      <c r="E42" s="55" t="s">
        <v>442</v>
      </c>
      <c r="F42" s="55" t="s">
        <v>452</v>
      </c>
      <c r="G42" s="68">
        <v>248133</v>
      </c>
      <c r="H42" s="68">
        <v>0</v>
      </c>
      <c r="I42" s="68">
        <v>0</v>
      </c>
      <c r="J42" s="68">
        <f>Tableau2526[[#This Row],[Mission globale]]+Tableau2526[[#This Row],[Entente
activité spécifique  ]]+I42</f>
        <v>248133</v>
      </c>
    </row>
    <row r="43" spans="1:10" s="34" customFormat="1" x14ac:dyDescent="0.25">
      <c r="A43" s="55" t="s">
        <v>264</v>
      </c>
      <c r="B43" s="55" t="s">
        <v>525</v>
      </c>
      <c r="C43" s="55" t="s">
        <v>436</v>
      </c>
      <c r="D43" s="55" t="s">
        <v>526</v>
      </c>
      <c r="E43" s="55" t="s">
        <v>442</v>
      </c>
      <c r="F43" s="55" t="s">
        <v>452</v>
      </c>
      <c r="G43" s="68">
        <v>257689</v>
      </c>
      <c r="H43" s="68">
        <v>22465</v>
      </c>
      <c r="I43" s="68">
        <v>14000</v>
      </c>
      <c r="J43" s="68">
        <f>Tableau2526[[#This Row],[Mission globale]]+Tableau2526[[#This Row],[Entente
activité spécifique  ]]+I43</f>
        <v>294154</v>
      </c>
    </row>
    <row r="44" spans="1:10" s="34" customFormat="1" x14ac:dyDescent="0.25">
      <c r="A44" s="55" t="s">
        <v>242</v>
      </c>
      <c r="B44" s="55" t="s">
        <v>525</v>
      </c>
      <c r="C44" s="55" t="s">
        <v>430</v>
      </c>
      <c r="D44" s="55" t="s">
        <v>526</v>
      </c>
      <c r="E44" s="55" t="s">
        <v>442</v>
      </c>
      <c r="F44" s="55" t="s">
        <v>452</v>
      </c>
      <c r="G44" s="68">
        <v>257689</v>
      </c>
      <c r="H44" s="68">
        <v>14700</v>
      </c>
      <c r="I44" s="68">
        <v>0</v>
      </c>
      <c r="J44" s="68">
        <f>Tableau2526[[#This Row],[Mission globale]]+Tableau2526[[#This Row],[Entente
activité spécifique  ]]+I44</f>
        <v>272389</v>
      </c>
    </row>
    <row r="45" spans="1:10" s="34" customFormat="1" x14ac:dyDescent="0.25">
      <c r="A45" s="55" t="s">
        <v>886</v>
      </c>
      <c r="B45" s="55" t="s">
        <v>525</v>
      </c>
      <c r="C45" s="55" t="s">
        <v>590</v>
      </c>
      <c r="D45" s="55" t="s">
        <v>441</v>
      </c>
      <c r="E45" s="55" t="s">
        <v>442</v>
      </c>
      <c r="F45" s="55" t="s">
        <v>452</v>
      </c>
      <c r="G45" s="68">
        <v>256076</v>
      </c>
      <c r="H45" s="68">
        <v>37095</v>
      </c>
      <c r="I45" s="68">
        <v>0</v>
      </c>
      <c r="J45" s="68">
        <f>Tableau2526[[#This Row],[Mission globale]]+Tableau2526[[#This Row],[Entente
activité spécifique  ]]+I45</f>
        <v>293171</v>
      </c>
    </row>
    <row r="46" spans="1:10" s="34" customFormat="1" x14ac:dyDescent="0.25">
      <c r="A46" s="55" t="s">
        <v>361</v>
      </c>
      <c r="B46" s="55" t="s">
        <v>525</v>
      </c>
      <c r="C46" s="55" t="s">
        <v>420</v>
      </c>
      <c r="D46" s="55" t="s">
        <v>526</v>
      </c>
      <c r="E46" s="55" t="s">
        <v>442</v>
      </c>
      <c r="F46" s="55" t="s">
        <v>452</v>
      </c>
      <c r="G46" s="68">
        <v>248730</v>
      </c>
      <c r="H46" s="68">
        <v>1046</v>
      </c>
      <c r="I46" s="68">
        <v>0</v>
      </c>
      <c r="J46" s="68">
        <f>Tableau2526[[#This Row],[Mission globale]]+Tableau2526[[#This Row],[Entente
activité spécifique  ]]+I46</f>
        <v>249776</v>
      </c>
    </row>
    <row r="47" spans="1:10" s="34" customFormat="1" x14ac:dyDescent="0.25">
      <c r="A47" s="55" t="s">
        <v>257</v>
      </c>
      <c r="B47" s="55" t="s">
        <v>659</v>
      </c>
      <c r="C47" s="55" t="s">
        <v>430</v>
      </c>
      <c r="D47" s="55" t="s">
        <v>526</v>
      </c>
      <c r="E47" s="55" t="s">
        <v>438</v>
      </c>
      <c r="F47" s="55" t="s">
        <v>439</v>
      </c>
      <c r="G47" s="68">
        <v>340023</v>
      </c>
      <c r="H47" s="68">
        <v>483476</v>
      </c>
      <c r="I47" s="68">
        <v>64334</v>
      </c>
      <c r="J47" s="68">
        <f>Tableau2526[[#This Row],[Mission globale]]+Tableau2526[[#This Row],[Entente
activité spécifique  ]]+I47</f>
        <v>887833</v>
      </c>
    </row>
    <row r="48" spans="1:10" s="34" customFormat="1" x14ac:dyDescent="0.25">
      <c r="A48" s="55" t="s">
        <v>378</v>
      </c>
      <c r="B48" s="55" t="s">
        <v>525</v>
      </c>
      <c r="C48" s="55" t="s">
        <v>909</v>
      </c>
      <c r="D48" s="55" t="s">
        <v>441</v>
      </c>
      <c r="E48" s="55" t="s">
        <v>442</v>
      </c>
      <c r="F48" s="55" t="s">
        <v>451</v>
      </c>
      <c r="G48" s="68">
        <v>846632</v>
      </c>
      <c r="H48" s="68">
        <v>199830</v>
      </c>
      <c r="I48" s="68">
        <v>294907</v>
      </c>
      <c r="J48" s="68">
        <f>Tableau2526[[#This Row],[Mission globale]]+Tableau2526[[#This Row],[Entente
activité spécifique  ]]+I48</f>
        <v>1341369</v>
      </c>
    </row>
    <row r="49" spans="1:10" s="34" customFormat="1" x14ac:dyDescent="0.25">
      <c r="A49" s="55" t="s">
        <v>323</v>
      </c>
      <c r="B49" s="55" t="s">
        <v>525</v>
      </c>
      <c r="C49" s="55" t="s">
        <v>407</v>
      </c>
      <c r="D49" s="55" t="s">
        <v>526</v>
      </c>
      <c r="E49" s="55" t="s">
        <v>440</v>
      </c>
      <c r="F49" s="55" t="s">
        <v>440</v>
      </c>
      <c r="G49" s="68">
        <v>257785</v>
      </c>
      <c r="H49" s="68">
        <v>68366</v>
      </c>
      <c r="I49" s="68">
        <v>0</v>
      </c>
      <c r="J49" s="68">
        <f>Tableau2526[[#This Row],[Mission globale]]+Tableau2526[[#This Row],[Entente
activité spécifique  ]]+I49</f>
        <v>326151</v>
      </c>
    </row>
    <row r="50" spans="1:10" s="34" customFormat="1" x14ac:dyDescent="0.25">
      <c r="A50" s="55" t="s">
        <v>471</v>
      </c>
      <c r="B50" s="55" t="s">
        <v>525</v>
      </c>
      <c r="C50" s="55" t="s">
        <v>815</v>
      </c>
      <c r="D50" s="55" t="s">
        <v>441</v>
      </c>
      <c r="E50" s="55" t="s">
        <v>442</v>
      </c>
      <c r="F50" s="55" t="s">
        <v>451</v>
      </c>
      <c r="G50" s="68">
        <v>404723</v>
      </c>
      <c r="H50" s="68">
        <v>1046</v>
      </c>
      <c r="I50" s="68">
        <v>10000</v>
      </c>
      <c r="J50" s="68">
        <f>Tableau2526[[#This Row],[Mission globale]]+Tableau2526[[#This Row],[Entente
activité spécifique  ]]+I50</f>
        <v>415769</v>
      </c>
    </row>
    <row r="51" spans="1:10" s="34" customFormat="1" x14ac:dyDescent="0.25">
      <c r="A51" s="55" t="s">
        <v>473</v>
      </c>
      <c r="B51" s="55" t="s">
        <v>417</v>
      </c>
      <c r="C51" s="55" t="s">
        <v>491</v>
      </c>
      <c r="D51" s="55" t="s">
        <v>417</v>
      </c>
      <c r="E51" s="55" t="s">
        <v>418</v>
      </c>
      <c r="F51" s="55" t="s">
        <v>419</v>
      </c>
      <c r="G51" s="68">
        <v>0</v>
      </c>
      <c r="H51" s="68">
        <v>16584</v>
      </c>
      <c r="I51" s="68">
        <v>0</v>
      </c>
      <c r="J51" s="68">
        <f>Tableau2526[[#This Row],[Mission globale]]+Tableau2526[[#This Row],[Entente
activité spécifique  ]]+I51</f>
        <v>16584</v>
      </c>
    </row>
    <row r="52" spans="1:10" s="34" customFormat="1" x14ac:dyDescent="0.25">
      <c r="A52" s="55" t="s">
        <v>241</v>
      </c>
      <c r="B52" s="55" t="s">
        <v>425</v>
      </c>
      <c r="C52" s="55" t="s">
        <v>420</v>
      </c>
      <c r="D52" s="55" t="s">
        <v>526</v>
      </c>
      <c r="E52" s="55" t="s">
        <v>418</v>
      </c>
      <c r="F52" s="55" t="s">
        <v>445</v>
      </c>
      <c r="G52" s="68">
        <v>32623</v>
      </c>
      <c r="H52" s="68">
        <v>1046</v>
      </c>
      <c r="I52" s="68">
        <v>0</v>
      </c>
      <c r="J52" s="68">
        <f>Tableau2526[[#This Row],[Mission globale]]+Tableau2526[[#This Row],[Entente
activité spécifique  ]]+I52</f>
        <v>33669</v>
      </c>
    </row>
    <row r="53" spans="1:10" s="34" customFormat="1" x14ac:dyDescent="0.25">
      <c r="A53" s="55" t="s">
        <v>340</v>
      </c>
      <c r="B53" s="55" t="s">
        <v>425</v>
      </c>
      <c r="C53" s="55" t="s">
        <v>420</v>
      </c>
      <c r="D53" s="55" t="s">
        <v>526</v>
      </c>
      <c r="E53" s="55" t="s">
        <v>418</v>
      </c>
      <c r="F53" s="55" t="s">
        <v>445</v>
      </c>
      <c r="G53" s="68">
        <v>260328</v>
      </c>
      <c r="H53" s="68">
        <v>0</v>
      </c>
      <c r="I53" s="68">
        <v>0</v>
      </c>
      <c r="J53" s="68">
        <f>Tableau2526[[#This Row],[Mission globale]]+Tableau2526[[#This Row],[Entente
activité spécifique  ]]+I53</f>
        <v>260328</v>
      </c>
    </row>
    <row r="54" spans="1:10" s="34" customFormat="1" x14ac:dyDescent="0.25">
      <c r="A54" s="55" t="s">
        <v>464</v>
      </c>
      <c r="B54" s="55" t="s">
        <v>425</v>
      </c>
      <c r="C54" s="55" t="s">
        <v>660</v>
      </c>
      <c r="D54" s="55" t="s">
        <v>441</v>
      </c>
      <c r="E54" s="55" t="s">
        <v>426</v>
      </c>
      <c r="F54" s="55" t="s">
        <v>447</v>
      </c>
      <c r="G54" s="68">
        <v>582924</v>
      </c>
      <c r="H54" s="68">
        <v>101058</v>
      </c>
      <c r="I54" s="68">
        <v>0</v>
      </c>
      <c r="J54" s="68">
        <f>Tableau2526[[#This Row],[Mission globale]]+Tableau2526[[#This Row],[Entente
activité spécifique  ]]+I54</f>
        <v>683982</v>
      </c>
    </row>
    <row r="55" spans="1:10" s="34" customFormat="1" x14ac:dyDescent="0.25">
      <c r="A55" s="55" t="s">
        <v>388</v>
      </c>
      <c r="B55" s="55" t="s">
        <v>425</v>
      </c>
      <c r="C55" s="55" t="s">
        <v>430</v>
      </c>
      <c r="D55" s="55" t="s">
        <v>526</v>
      </c>
      <c r="E55" s="55" t="s">
        <v>418</v>
      </c>
      <c r="F55" s="55" t="s">
        <v>419</v>
      </c>
      <c r="G55" s="68">
        <v>48973</v>
      </c>
      <c r="H55" s="68">
        <v>11425</v>
      </c>
      <c r="I55" s="68">
        <v>0</v>
      </c>
      <c r="J55" s="68">
        <f>Tableau2526[[#This Row],[Mission globale]]+Tableau2526[[#This Row],[Entente
activité spécifique  ]]+I55</f>
        <v>60398</v>
      </c>
    </row>
    <row r="56" spans="1:10" s="34" customFormat="1" x14ac:dyDescent="0.25">
      <c r="A56" s="55" t="s">
        <v>287</v>
      </c>
      <c r="B56" s="55" t="s">
        <v>425</v>
      </c>
      <c r="C56" s="55" t="s">
        <v>407</v>
      </c>
      <c r="D56" s="55" t="s">
        <v>526</v>
      </c>
      <c r="E56" s="55" t="s">
        <v>426</v>
      </c>
      <c r="F56" s="55" t="s">
        <v>427</v>
      </c>
      <c r="G56" s="68">
        <v>300873</v>
      </c>
      <c r="H56" s="68">
        <v>8600</v>
      </c>
      <c r="I56" s="68">
        <v>0</v>
      </c>
      <c r="J56" s="68">
        <f>Tableau2526[[#This Row],[Mission globale]]+Tableau2526[[#This Row],[Entente
activité spécifique  ]]+I56</f>
        <v>309473</v>
      </c>
    </row>
    <row r="57" spans="1:10" s="34" customFormat="1" x14ac:dyDescent="0.25">
      <c r="A57" s="55" t="s">
        <v>394</v>
      </c>
      <c r="B57" s="55" t="s">
        <v>425</v>
      </c>
      <c r="C57" s="55" t="s">
        <v>436</v>
      </c>
      <c r="D57" s="55" t="s">
        <v>422</v>
      </c>
      <c r="E57" s="55" t="s">
        <v>418</v>
      </c>
      <c r="F57" s="55" t="s">
        <v>445</v>
      </c>
      <c r="G57" s="68">
        <v>29005</v>
      </c>
      <c r="H57" s="68">
        <v>0</v>
      </c>
      <c r="I57" s="68">
        <v>0</v>
      </c>
      <c r="J57" s="68">
        <f>Tableau2526[[#This Row],[Mission globale]]+Tableau2526[[#This Row],[Entente
activité spécifique  ]]+I57</f>
        <v>29005</v>
      </c>
    </row>
    <row r="58" spans="1:10" s="34" customFormat="1" x14ac:dyDescent="0.25">
      <c r="A58" s="55" t="s">
        <v>295</v>
      </c>
      <c r="B58" s="55" t="s">
        <v>525</v>
      </c>
      <c r="C58" s="55" t="s">
        <v>607</v>
      </c>
      <c r="D58" s="55" t="s">
        <v>429</v>
      </c>
      <c r="E58" s="55" t="s">
        <v>412</v>
      </c>
      <c r="F58" s="55" t="s">
        <v>421</v>
      </c>
      <c r="G58" s="68">
        <v>445661</v>
      </c>
      <c r="H58" s="68">
        <v>1046</v>
      </c>
      <c r="I58" s="68">
        <v>0</v>
      </c>
      <c r="J58" s="68">
        <f>Tableau2526[[#This Row],[Mission globale]]+Tableau2526[[#This Row],[Entente
activité spécifique  ]]+I58</f>
        <v>446707</v>
      </c>
    </row>
    <row r="59" spans="1:10" s="34" customFormat="1" x14ac:dyDescent="0.25">
      <c r="A59" s="55" t="s">
        <v>1003</v>
      </c>
      <c r="B59" s="55" t="s">
        <v>425</v>
      </c>
      <c r="C59" s="55" t="s">
        <v>430</v>
      </c>
      <c r="D59" s="55" t="s">
        <v>526</v>
      </c>
      <c r="E59" s="55" t="s">
        <v>440</v>
      </c>
      <c r="F59" s="55" t="s">
        <v>440</v>
      </c>
      <c r="G59" s="68">
        <v>166995</v>
      </c>
      <c r="H59" s="68">
        <v>1046</v>
      </c>
      <c r="I59" s="68">
        <v>0</v>
      </c>
      <c r="J59" s="68">
        <f>Tableau2526[[#This Row],[Mission globale]]+Tableau2526[[#This Row],[Entente
activité spécifique  ]]+I59</f>
        <v>168041</v>
      </c>
    </row>
    <row r="60" spans="1:10" s="34" customFormat="1" x14ac:dyDescent="0.25">
      <c r="A60" s="55" t="s">
        <v>371</v>
      </c>
      <c r="B60" s="55" t="s">
        <v>425</v>
      </c>
      <c r="C60" s="55" t="s">
        <v>407</v>
      </c>
      <c r="D60" s="55" t="s">
        <v>526</v>
      </c>
      <c r="E60" s="55" t="s">
        <v>418</v>
      </c>
      <c r="F60" s="55" t="s">
        <v>445</v>
      </c>
      <c r="G60" s="68">
        <v>169326</v>
      </c>
      <c r="H60" s="68">
        <v>1046</v>
      </c>
      <c r="I60" s="68">
        <v>0</v>
      </c>
      <c r="J60" s="68">
        <f>Tableau2526[[#This Row],[Mission globale]]+Tableau2526[[#This Row],[Entente
activité spécifique  ]]+I60</f>
        <v>170372</v>
      </c>
    </row>
    <row r="61" spans="1:10" s="34" customFormat="1" x14ac:dyDescent="0.25">
      <c r="A61" s="55" t="s">
        <v>253</v>
      </c>
      <c r="B61" s="55" t="s">
        <v>525</v>
      </c>
      <c r="C61" s="55" t="s">
        <v>430</v>
      </c>
      <c r="D61" s="55" t="s">
        <v>526</v>
      </c>
      <c r="E61" s="55" t="s">
        <v>412</v>
      </c>
      <c r="F61" s="55" t="s">
        <v>421</v>
      </c>
      <c r="G61" s="68">
        <v>258137</v>
      </c>
      <c r="H61" s="68">
        <v>47146</v>
      </c>
      <c r="I61" s="68">
        <v>0</v>
      </c>
      <c r="J61" s="68">
        <f>Tableau2526[[#This Row],[Mission globale]]+Tableau2526[[#This Row],[Entente
activité spécifique  ]]+I61</f>
        <v>305283</v>
      </c>
    </row>
    <row r="62" spans="1:10" s="34" customFormat="1" x14ac:dyDescent="0.25">
      <c r="A62" s="55" t="s">
        <v>356</v>
      </c>
      <c r="B62" s="55" t="s">
        <v>1029</v>
      </c>
      <c r="C62" s="55" t="s">
        <v>607</v>
      </c>
      <c r="D62" s="55" t="s">
        <v>429</v>
      </c>
      <c r="E62" s="55" t="s">
        <v>442</v>
      </c>
      <c r="F62" s="55" t="s">
        <v>454</v>
      </c>
      <c r="G62" s="68">
        <v>156617</v>
      </c>
      <c r="H62" s="68">
        <v>43575</v>
      </c>
      <c r="I62" s="68">
        <v>0</v>
      </c>
      <c r="J62" s="68">
        <f>Tableau2526[[#This Row],[Mission globale]]+Tableau2526[[#This Row],[Entente
activité spécifique  ]]+I62</f>
        <v>200192</v>
      </c>
    </row>
    <row r="63" spans="1:10" s="34" customFormat="1" x14ac:dyDescent="0.25">
      <c r="A63" s="55" t="s">
        <v>360</v>
      </c>
      <c r="B63" s="55" t="s">
        <v>425</v>
      </c>
      <c r="C63" s="55" t="s">
        <v>428</v>
      </c>
      <c r="D63" s="55" t="s">
        <v>526</v>
      </c>
      <c r="E63" s="55" t="s">
        <v>409</v>
      </c>
      <c r="F63" s="55" t="s">
        <v>410</v>
      </c>
      <c r="G63" s="68">
        <v>134033</v>
      </c>
      <c r="H63" s="68">
        <v>19373</v>
      </c>
      <c r="I63" s="68">
        <v>0</v>
      </c>
      <c r="J63" s="68">
        <f>Tableau2526[[#This Row],[Mission globale]]+Tableau2526[[#This Row],[Entente
activité spécifique  ]]+I63</f>
        <v>153406</v>
      </c>
    </row>
    <row r="64" spans="1:10" s="34" customFormat="1" x14ac:dyDescent="0.25">
      <c r="A64" s="55" t="s">
        <v>384</v>
      </c>
      <c r="B64" s="55" t="s">
        <v>425</v>
      </c>
      <c r="C64" s="55" t="s">
        <v>430</v>
      </c>
      <c r="D64" s="55" t="s">
        <v>526</v>
      </c>
      <c r="E64" s="55" t="s">
        <v>409</v>
      </c>
      <c r="F64" s="55" t="s">
        <v>455</v>
      </c>
      <c r="G64" s="68">
        <v>161512</v>
      </c>
      <c r="H64" s="68">
        <v>1046</v>
      </c>
      <c r="I64" s="68">
        <v>0</v>
      </c>
      <c r="J64" s="68">
        <f>Tableau2526[[#This Row],[Mission globale]]+Tableau2526[[#This Row],[Entente
activité spécifique  ]]+I64</f>
        <v>162558</v>
      </c>
    </row>
    <row r="65" spans="1:10" s="34" customFormat="1" x14ac:dyDescent="0.25">
      <c r="A65" s="55" t="s">
        <v>341</v>
      </c>
      <c r="B65" s="55" t="s">
        <v>425</v>
      </c>
      <c r="C65" s="55" t="s">
        <v>590</v>
      </c>
      <c r="D65" s="55" t="s">
        <v>441</v>
      </c>
      <c r="E65" s="55" t="s">
        <v>409</v>
      </c>
      <c r="F65" s="55" t="s">
        <v>455</v>
      </c>
      <c r="G65" s="68">
        <v>175450</v>
      </c>
      <c r="H65" s="68">
        <v>37925</v>
      </c>
      <c r="I65" s="68">
        <v>0</v>
      </c>
      <c r="J65" s="68">
        <f>Tableau2526[[#This Row],[Mission globale]]+Tableau2526[[#This Row],[Entente
activité spécifique  ]]+I65</f>
        <v>213375</v>
      </c>
    </row>
    <row r="66" spans="1:10" s="34" customFormat="1" x14ac:dyDescent="0.25">
      <c r="A66" s="55" t="s">
        <v>238</v>
      </c>
      <c r="B66" s="55" t="s">
        <v>659</v>
      </c>
      <c r="C66" s="55" t="s">
        <v>545</v>
      </c>
      <c r="D66" s="55" t="s">
        <v>441</v>
      </c>
      <c r="E66" s="55" t="s">
        <v>442</v>
      </c>
      <c r="F66" s="55" t="s">
        <v>456</v>
      </c>
      <c r="G66" s="68">
        <v>1402654</v>
      </c>
      <c r="H66" s="68">
        <v>1046</v>
      </c>
      <c r="I66" s="68">
        <v>319513</v>
      </c>
      <c r="J66" s="68">
        <f>Tableau2526[[#This Row],[Mission globale]]+Tableau2526[[#This Row],[Entente
activité spécifique  ]]+I66</f>
        <v>1723213</v>
      </c>
    </row>
    <row r="67" spans="1:10" s="34" customFormat="1" x14ac:dyDescent="0.25">
      <c r="A67" s="55" t="s">
        <v>322</v>
      </c>
      <c r="B67" s="55" t="s">
        <v>659</v>
      </c>
      <c r="C67" s="55" t="s">
        <v>430</v>
      </c>
      <c r="D67" s="55" t="s">
        <v>526</v>
      </c>
      <c r="E67" s="55" t="s">
        <v>440</v>
      </c>
      <c r="F67" s="55" t="s">
        <v>440</v>
      </c>
      <c r="G67" s="68">
        <v>466593</v>
      </c>
      <c r="H67" s="68">
        <v>1046</v>
      </c>
      <c r="I67" s="68">
        <v>0</v>
      </c>
      <c r="J67" s="68">
        <f>Tableau2526[[#This Row],[Mission globale]]+Tableau2526[[#This Row],[Entente
activité spécifique  ]]+I67</f>
        <v>467639</v>
      </c>
    </row>
    <row r="68" spans="1:10" s="34" customFormat="1" x14ac:dyDescent="0.25">
      <c r="A68" s="55" t="s">
        <v>261</v>
      </c>
      <c r="B68" s="55" t="s">
        <v>425</v>
      </c>
      <c r="C68" s="55" t="s">
        <v>431</v>
      </c>
      <c r="D68" s="55" t="s">
        <v>422</v>
      </c>
      <c r="E68" s="55" t="s">
        <v>426</v>
      </c>
      <c r="F68" s="55" t="s">
        <v>427</v>
      </c>
      <c r="G68" s="68">
        <v>139545</v>
      </c>
      <c r="H68" s="68">
        <v>0</v>
      </c>
      <c r="I68" s="68">
        <v>0</v>
      </c>
      <c r="J68" s="68">
        <f>Tableau2526[[#This Row],[Mission globale]]+Tableau2526[[#This Row],[Entente
activité spécifique  ]]+I68</f>
        <v>139545</v>
      </c>
    </row>
    <row r="69" spans="1:10" s="34" customFormat="1" x14ac:dyDescent="0.25">
      <c r="A69" s="55" t="s">
        <v>324</v>
      </c>
      <c r="B69" s="55" t="s">
        <v>525</v>
      </c>
      <c r="C69" s="55" t="s">
        <v>430</v>
      </c>
      <c r="D69" s="55" t="s">
        <v>526</v>
      </c>
      <c r="E69" s="55" t="s">
        <v>440</v>
      </c>
      <c r="F69" s="55" t="s">
        <v>440</v>
      </c>
      <c r="G69" s="68">
        <v>257289</v>
      </c>
      <c r="H69" s="68">
        <v>14046</v>
      </c>
      <c r="I69" s="68">
        <v>0</v>
      </c>
      <c r="J69" s="68">
        <f>Tableau2526[[#This Row],[Mission globale]]+Tableau2526[[#This Row],[Entente
activité spécifique  ]]+I69</f>
        <v>271335</v>
      </c>
    </row>
    <row r="70" spans="1:10" s="34" customFormat="1" x14ac:dyDescent="0.25">
      <c r="A70" s="55" t="s">
        <v>229</v>
      </c>
      <c r="B70" s="55" t="s">
        <v>525</v>
      </c>
      <c r="C70" s="55" t="s">
        <v>651</v>
      </c>
      <c r="D70" s="55" t="s">
        <v>441</v>
      </c>
      <c r="E70" s="55" t="s">
        <v>438</v>
      </c>
      <c r="F70" s="55" t="s">
        <v>459</v>
      </c>
      <c r="G70" s="68">
        <v>332053</v>
      </c>
      <c r="H70" s="68">
        <v>1046</v>
      </c>
      <c r="I70" s="68">
        <v>0</v>
      </c>
      <c r="J70" s="68">
        <f>Tableau2526[[#This Row],[Mission globale]]+Tableau2526[[#This Row],[Entente
activité spécifique  ]]+I70</f>
        <v>333099</v>
      </c>
    </row>
    <row r="71" spans="1:10" s="34" customFormat="1" x14ac:dyDescent="0.25">
      <c r="A71" s="55" t="s">
        <v>270</v>
      </c>
      <c r="B71" s="55" t="s">
        <v>425</v>
      </c>
      <c r="C71" s="55" t="s">
        <v>815</v>
      </c>
      <c r="D71" s="55" t="s">
        <v>441</v>
      </c>
      <c r="E71" s="55" t="s">
        <v>418</v>
      </c>
      <c r="F71" s="55" t="s">
        <v>445</v>
      </c>
      <c r="G71" s="68">
        <v>164083</v>
      </c>
      <c r="H71" s="68">
        <v>83000</v>
      </c>
      <c r="I71" s="68">
        <v>0</v>
      </c>
      <c r="J71" s="68">
        <f>Tableau2526[[#This Row],[Mission globale]]+Tableau2526[[#This Row],[Entente
activité spécifique  ]]+I71</f>
        <v>247083</v>
      </c>
    </row>
    <row r="72" spans="1:10" s="34" customFormat="1" x14ac:dyDescent="0.25">
      <c r="A72" s="55" t="s">
        <v>234</v>
      </c>
      <c r="B72" s="55" t="s">
        <v>659</v>
      </c>
      <c r="C72" s="55" t="s">
        <v>430</v>
      </c>
      <c r="D72" s="55" t="s">
        <v>526</v>
      </c>
      <c r="E72" s="55" t="s">
        <v>442</v>
      </c>
      <c r="F72" s="55" t="s">
        <v>456</v>
      </c>
      <c r="G72" s="68">
        <v>1457909</v>
      </c>
      <c r="H72" s="68">
        <v>1046</v>
      </c>
      <c r="I72" s="68">
        <v>341279</v>
      </c>
      <c r="J72" s="68">
        <f>Tableau2526[[#This Row],[Mission globale]]+Tableau2526[[#This Row],[Entente
activité spécifique  ]]+I72</f>
        <v>1800234</v>
      </c>
    </row>
    <row r="73" spans="1:10" s="34" customFormat="1" x14ac:dyDescent="0.25">
      <c r="A73" s="55" t="s">
        <v>235</v>
      </c>
      <c r="B73" s="55" t="s">
        <v>659</v>
      </c>
      <c r="C73" s="55" t="s">
        <v>1113</v>
      </c>
      <c r="D73" s="55" t="s">
        <v>441</v>
      </c>
      <c r="E73" s="55" t="s">
        <v>442</v>
      </c>
      <c r="F73" s="55" t="s">
        <v>456</v>
      </c>
      <c r="G73" s="68">
        <v>1666916</v>
      </c>
      <c r="H73" s="68">
        <v>0</v>
      </c>
      <c r="I73" s="68">
        <v>299295</v>
      </c>
      <c r="J73" s="68">
        <f>Tableau2526[[#This Row],[Mission globale]]+Tableau2526[[#This Row],[Entente
activité spécifique  ]]+I73</f>
        <v>1966211</v>
      </c>
    </row>
    <row r="74" spans="1:10" s="34" customFormat="1" x14ac:dyDescent="0.25">
      <c r="A74" s="55" t="s">
        <v>348</v>
      </c>
      <c r="B74" s="55" t="s">
        <v>659</v>
      </c>
      <c r="C74" s="55" t="s">
        <v>590</v>
      </c>
      <c r="D74" s="55" t="s">
        <v>441</v>
      </c>
      <c r="E74" s="55" t="s">
        <v>489</v>
      </c>
      <c r="F74" s="55" t="s">
        <v>433</v>
      </c>
      <c r="G74" s="68">
        <v>563561</v>
      </c>
      <c r="H74" s="68">
        <v>165534</v>
      </c>
      <c r="I74" s="68">
        <v>0</v>
      </c>
      <c r="J74" s="68">
        <f>Tableau2526[[#This Row],[Mission globale]]+Tableau2526[[#This Row],[Entente
activité spécifique  ]]+I74</f>
        <v>729095</v>
      </c>
    </row>
    <row r="75" spans="1:10" s="34" customFormat="1" x14ac:dyDescent="0.25">
      <c r="A75" s="55" t="s">
        <v>327</v>
      </c>
      <c r="B75" s="55" t="s">
        <v>525</v>
      </c>
      <c r="C75" s="55" t="s">
        <v>420</v>
      </c>
      <c r="D75" s="55" t="s">
        <v>526</v>
      </c>
      <c r="E75" s="55" t="s">
        <v>440</v>
      </c>
      <c r="F75" s="55" t="s">
        <v>440</v>
      </c>
      <c r="G75" s="68">
        <v>372891</v>
      </c>
      <c r="H75" s="68">
        <v>91327</v>
      </c>
      <c r="I75" s="68">
        <v>0</v>
      </c>
      <c r="J75" s="68">
        <f>Tableau2526[[#This Row],[Mission globale]]+Tableau2526[[#This Row],[Entente
activité spécifique  ]]+I75</f>
        <v>464218</v>
      </c>
    </row>
    <row r="76" spans="1:10" s="34" customFormat="1" x14ac:dyDescent="0.25">
      <c r="A76" s="55" t="s">
        <v>313</v>
      </c>
      <c r="B76" s="55" t="s">
        <v>425</v>
      </c>
      <c r="C76" s="55" t="s">
        <v>431</v>
      </c>
      <c r="D76" s="55" t="s">
        <v>422</v>
      </c>
      <c r="E76" s="55" t="s">
        <v>426</v>
      </c>
      <c r="F76" s="55" t="s">
        <v>427</v>
      </c>
      <c r="G76" s="68">
        <v>39444</v>
      </c>
      <c r="H76" s="68">
        <v>0</v>
      </c>
      <c r="I76" s="68">
        <v>0</v>
      </c>
      <c r="J76" s="68">
        <f>Tableau2526[[#This Row],[Mission globale]]+Tableau2526[[#This Row],[Entente
activité spécifique  ]]+I76</f>
        <v>39444</v>
      </c>
    </row>
    <row r="77" spans="1:10" s="34" customFormat="1" x14ac:dyDescent="0.25">
      <c r="A77" s="55" t="s">
        <v>499</v>
      </c>
      <c r="B77" s="55" t="s">
        <v>525</v>
      </c>
      <c r="C77" s="55" t="s">
        <v>428</v>
      </c>
      <c r="D77" s="55" t="s">
        <v>526</v>
      </c>
      <c r="E77" s="55" t="s">
        <v>440</v>
      </c>
      <c r="F77" s="55" t="s">
        <v>440</v>
      </c>
      <c r="G77" s="68">
        <v>241794</v>
      </c>
      <c r="H77" s="68">
        <v>39437</v>
      </c>
      <c r="I77" s="68">
        <v>0</v>
      </c>
      <c r="J77" s="68">
        <f>Tableau2526[[#This Row],[Mission globale]]+Tableau2526[[#This Row],[Entente
activité spécifique  ]]+I77</f>
        <v>281231</v>
      </c>
    </row>
    <row r="78" spans="1:10" s="34" customFormat="1" x14ac:dyDescent="0.25">
      <c r="A78" s="55" t="s">
        <v>353</v>
      </c>
      <c r="B78" s="55" t="s">
        <v>525</v>
      </c>
      <c r="C78" s="55" t="s">
        <v>607</v>
      </c>
      <c r="D78" s="55" t="s">
        <v>429</v>
      </c>
      <c r="E78" s="55" t="s">
        <v>426</v>
      </c>
      <c r="F78" s="55" t="s">
        <v>427</v>
      </c>
      <c r="G78" s="68">
        <v>427885</v>
      </c>
      <c r="H78" s="68">
        <v>12222</v>
      </c>
      <c r="I78" s="68">
        <v>0</v>
      </c>
      <c r="J78" s="68">
        <f>Tableau2526[[#This Row],[Mission globale]]+Tableau2526[[#This Row],[Entente
activité spécifique  ]]+I78</f>
        <v>440107</v>
      </c>
    </row>
    <row r="79" spans="1:10" s="34" customFormat="1" x14ac:dyDescent="0.25">
      <c r="A79" s="55" t="s">
        <v>345</v>
      </c>
      <c r="B79" s="55" t="s">
        <v>525</v>
      </c>
      <c r="C79" s="55" t="s">
        <v>607</v>
      </c>
      <c r="D79" s="55" t="s">
        <v>429</v>
      </c>
      <c r="E79" s="55" t="s">
        <v>489</v>
      </c>
      <c r="F79" s="55" t="s">
        <v>433</v>
      </c>
      <c r="G79" s="68">
        <v>215214</v>
      </c>
      <c r="H79" s="68">
        <v>32905</v>
      </c>
      <c r="I79" s="68">
        <v>0</v>
      </c>
      <c r="J79" s="68">
        <f>Tableau2526[[#This Row],[Mission globale]]+Tableau2526[[#This Row],[Entente
activité spécifique  ]]+I79</f>
        <v>248119</v>
      </c>
    </row>
    <row r="80" spans="1:10" s="34" customFormat="1" x14ac:dyDescent="0.25">
      <c r="A80" s="55" t="s">
        <v>262</v>
      </c>
      <c r="B80" s="55" t="s">
        <v>425</v>
      </c>
      <c r="C80" s="55" t="s">
        <v>444</v>
      </c>
      <c r="D80" s="55" t="s">
        <v>422</v>
      </c>
      <c r="E80" s="55" t="s">
        <v>426</v>
      </c>
      <c r="F80" s="55" t="s">
        <v>427</v>
      </c>
      <c r="G80" s="68">
        <v>14098</v>
      </c>
      <c r="H80" s="68">
        <v>0</v>
      </c>
      <c r="I80" s="68">
        <v>0</v>
      </c>
      <c r="J80" s="68">
        <f>Tableau2526[[#This Row],[Mission globale]]+Tableau2526[[#This Row],[Entente
activité spécifique  ]]+I80</f>
        <v>14098</v>
      </c>
    </row>
    <row r="81" spans="1:10" s="34" customFormat="1" x14ac:dyDescent="0.25">
      <c r="A81" s="55" t="s">
        <v>292</v>
      </c>
      <c r="B81" s="55" t="s">
        <v>659</v>
      </c>
      <c r="C81" s="55" t="s">
        <v>607</v>
      </c>
      <c r="D81" s="55" t="s">
        <v>429</v>
      </c>
      <c r="E81" s="55" t="s">
        <v>412</v>
      </c>
      <c r="F81" s="55" t="s">
        <v>458</v>
      </c>
      <c r="G81" s="68">
        <v>707232</v>
      </c>
      <c r="H81" s="68">
        <v>190898</v>
      </c>
      <c r="I81" s="68">
        <v>100000</v>
      </c>
      <c r="J81" s="68">
        <f>Tableau2526[[#This Row],[Mission globale]]+Tableau2526[[#This Row],[Entente
activité spécifique  ]]+I81</f>
        <v>998130</v>
      </c>
    </row>
    <row r="82" spans="1:10" s="34" customFormat="1" x14ac:dyDescent="0.25">
      <c r="A82" s="55" t="s">
        <v>373</v>
      </c>
      <c r="B82" s="55" t="s">
        <v>1029</v>
      </c>
      <c r="C82" s="55" t="s">
        <v>607</v>
      </c>
      <c r="D82" s="55" t="s">
        <v>429</v>
      </c>
      <c r="E82" s="55" t="s">
        <v>440</v>
      </c>
      <c r="F82" s="55" t="s">
        <v>440</v>
      </c>
      <c r="G82" s="68">
        <v>248832</v>
      </c>
      <c r="H82" s="68">
        <v>1046</v>
      </c>
      <c r="I82" s="68">
        <v>30000</v>
      </c>
      <c r="J82" s="68">
        <f>Tableau2526[[#This Row],[Mission globale]]+Tableau2526[[#This Row],[Entente
activité spécifique  ]]+I82</f>
        <v>279878</v>
      </c>
    </row>
    <row r="83" spans="1:10" s="34" customFormat="1" x14ac:dyDescent="0.25">
      <c r="A83" s="55" t="s">
        <v>496</v>
      </c>
      <c r="B83" s="55" t="s">
        <v>525</v>
      </c>
      <c r="C83" s="55" t="s">
        <v>430</v>
      </c>
      <c r="D83" s="55" t="s">
        <v>526</v>
      </c>
      <c r="E83" s="55" t="s">
        <v>412</v>
      </c>
      <c r="F83" s="55" t="s">
        <v>413</v>
      </c>
      <c r="G83" s="68">
        <v>257256</v>
      </c>
      <c r="H83" s="68">
        <v>1046</v>
      </c>
      <c r="I83" s="68">
        <v>0</v>
      </c>
      <c r="J83" s="68">
        <f>Tableau2526[[#This Row],[Mission globale]]+Tableau2526[[#This Row],[Entente
activité spécifique  ]]+I83</f>
        <v>258302</v>
      </c>
    </row>
    <row r="84" spans="1:10" s="34" customFormat="1" x14ac:dyDescent="0.25">
      <c r="A84" s="55" t="s">
        <v>271</v>
      </c>
      <c r="B84" s="55" t="s">
        <v>525</v>
      </c>
      <c r="C84" s="55" t="s">
        <v>815</v>
      </c>
      <c r="D84" s="55" t="s">
        <v>441</v>
      </c>
      <c r="E84" s="55" t="s">
        <v>440</v>
      </c>
      <c r="F84" s="55" t="s">
        <v>440</v>
      </c>
      <c r="G84" s="68">
        <v>252402</v>
      </c>
      <c r="H84" s="68">
        <v>13746</v>
      </c>
      <c r="I84" s="68">
        <v>0</v>
      </c>
      <c r="J84" s="68">
        <f>Tableau2526[[#This Row],[Mission globale]]+Tableau2526[[#This Row],[Entente
activité spécifique  ]]+I84</f>
        <v>266148</v>
      </c>
    </row>
    <row r="85" spans="1:10" s="34" customFormat="1" x14ac:dyDescent="0.25">
      <c r="A85" s="55" t="s">
        <v>299</v>
      </c>
      <c r="B85" s="55" t="s">
        <v>659</v>
      </c>
      <c r="C85" s="55" t="s">
        <v>815</v>
      </c>
      <c r="D85" s="55" t="s">
        <v>441</v>
      </c>
      <c r="E85" s="55" t="s">
        <v>489</v>
      </c>
      <c r="F85" s="55" t="s">
        <v>433</v>
      </c>
      <c r="G85" s="68">
        <v>636924</v>
      </c>
      <c r="H85" s="68">
        <v>110753</v>
      </c>
      <c r="I85" s="68">
        <v>0</v>
      </c>
      <c r="J85" s="68">
        <f>Tableau2526[[#This Row],[Mission globale]]+Tableau2526[[#This Row],[Entente
activité spécifique  ]]+I85</f>
        <v>747677</v>
      </c>
    </row>
    <row r="86" spans="1:10" s="34" customFormat="1" x14ac:dyDescent="0.25">
      <c r="A86" s="55" t="s">
        <v>312</v>
      </c>
      <c r="B86" s="55" t="s">
        <v>659</v>
      </c>
      <c r="C86" s="55" t="s">
        <v>607</v>
      </c>
      <c r="D86" s="55" t="s">
        <v>429</v>
      </c>
      <c r="E86" s="55" t="s">
        <v>489</v>
      </c>
      <c r="F86" s="55" t="s">
        <v>437</v>
      </c>
      <c r="G86" s="68">
        <v>780061</v>
      </c>
      <c r="H86" s="68">
        <v>65657</v>
      </c>
      <c r="I86" s="68">
        <v>0</v>
      </c>
      <c r="J86" s="68">
        <f>Tableau2526[[#This Row],[Mission globale]]+Tableau2526[[#This Row],[Entente
activité spécifique  ]]+I86</f>
        <v>845718</v>
      </c>
    </row>
    <row r="87" spans="1:10" s="34" customFormat="1" x14ac:dyDescent="0.25">
      <c r="A87" s="55" t="s">
        <v>380</v>
      </c>
      <c r="B87" s="55" t="s">
        <v>417</v>
      </c>
      <c r="C87" s="55" t="s">
        <v>416</v>
      </c>
      <c r="D87" s="55" t="s">
        <v>417</v>
      </c>
      <c r="E87" s="55" t="s">
        <v>489</v>
      </c>
      <c r="F87" s="55" t="s">
        <v>433</v>
      </c>
      <c r="G87" s="68">
        <v>0</v>
      </c>
      <c r="H87" s="68">
        <v>50337</v>
      </c>
      <c r="I87" s="68">
        <v>0</v>
      </c>
      <c r="J87" s="68">
        <f>Tableau2526[[#This Row],[Mission globale]]+Tableau2526[[#This Row],[Entente
activité spécifique  ]]+I87</f>
        <v>50337</v>
      </c>
    </row>
    <row r="88" spans="1:10" s="34" customFormat="1" x14ac:dyDescent="0.25">
      <c r="A88" s="55" t="s">
        <v>280</v>
      </c>
      <c r="B88" s="55" t="s">
        <v>525</v>
      </c>
      <c r="C88" s="55" t="s">
        <v>407</v>
      </c>
      <c r="D88" s="55" t="s">
        <v>526</v>
      </c>
      <c r="E88" s="55" t="s">
        <v>412</v>
      </c>
      <c r="F88" s="55" t="s">
        <v>421</v>
      </c>
      <c r="G88" s="68">
        <v>257282</v>
      </c>
      <c r="H88" s="68">
        <v>1046</v>
      </c>
      <c r="I88" s="68">
        <v>0</v>
      </c>
      <c r="J88" s="68">
        <f>Tableau2526[[#This Row],[Mission globale]]+Tableau2526[[#This Row],[Entente
activité spécifique  ]]+I88</f>
        <v>258328</v>
      </c>
    </row>
    <row r="89" spans="1:10" s="34" customFormat="1" x14ac:dyDescent="0.25">
      <c r="A89" s="55" t="s">
        <v>239</v>
      </c>
      <c r="B89" s="55" t="s">
        <v>525</v>
      </c>
      <c r="C89" s="55" t="s">
        <v>545</v>
      </c>
      <c r="D89" s="55" t="s">
        <v>441</v>
      </c>
      <c r="E89" s="55" t="s">
        <v>412</v>
      </c>
      <c r="F89" s="55" t="s">
        <v>421</v>
      </c>
      <c r="G89" s="68">
        <v>279570</v>
      </c>
      <c r="H89" s="68">
        <v>1046</v>
      </c>
      <c r="I89" s="68">
        <v>0</v>
      </c>
      <c r="J89" s="68">
        <f>Tableau2526[[#This Row],[Mission globale]]+Tableau2526[[#This Row],[Entente
activité spécifique  ]]+I89</f>
        <v>280616</v>
      </c>
    </row>
    <row r="90" spans="1:10" s="34" customFormat="1" x14ac:dyDescent="0.25">
      <c r="A90" s="55" t="s">
        <v>266</v>
      </c>
      <c r="B90" s="55" t="s">
        <v>425</v>
      </c>
      <c r="C90" s="55" t="s">
        <v>444</v>
      </c>
      <c r="D90" s="55" t="s">
        <v>422</v>
      </c>
      <c r="E90" s="55" t="s">
        <v>426</v>
      </c>
      <c r="F90" s="55" t="s">
        <v>427</v>
      </c>
      <c r="G90" s="68">
        <v>29372</v>
      </c>
      <c r="H90" s="68">
        <v>1046</v>
      </c>
      <c r="I90" s="68">
        <v>0</v>
      </c>
      <c r="J90" s="68">
        <f>Tableau2526[[#This Row],[Mission globale]]+Tableau2526[[#This Row],[Entente
activité spécifique  ]]+I90</f>
        <v>30418</v>
      </c>
    </row>
    <row r="91" spans="1:10" s="34" customFormat="1" x14ac:dyDescent="0.25">
      <c r="A91" s="55" t="s">
        <v>320</v>
      </c>
      <c r="B91" s="55" t="s">
        <v>525</v>
      </c>
      <c r="C91" s="55" t="s">
        <v>1113</v>
      </c>
      <c r="D91" s="55" t="s">
        <v>441</v>
      </c>
      <c r="E91" s="55" t="s">
        <v>440</v>
      </c>
      <c r="F91" s="55" t="s">
        <v>440</v>
      </c>
      <c r="G91" s="68">
        <v>351507</v>
      </c>
      <c r="H91" s="68">
        <v>26526</v>
      </c>
      <c r="I91" s="68">
        <v>0</v>
      </c>
      <c r="J91" s="68">
        <f>Tableau2526[[#This Row],[Mission globale]]+Tableau2526[[#This Row],[Entente
activité spécifique  ]]+I91</f>
        <v>378033</v>
      </c>
    </row>
    <row r="92" spans="1:10" s="34" customFormat="1" x14ac:dyDescent="0.25">
      <c r="A92" s="55" t="s">
        <v>377</v>
      </c>
      <c r="B92" s="55" t="s">
        <v>525</v>
      </c>
      <c r="C92" s="55" t="s">
        <v>420</v>
      </c>
      <c r="D92" s="55" t="s">
        <v>526</v>
      </c>
      <c r="E92" s="55" t="s">
        <v>418</v>
      </c>
      <c r="F92" s="55" t="s">
        <v>445</v>
      </c>
      <c r="G92" s="68">
        <v>248730</v>
      </c>
      <c r="H92" s="68">
        <v>0</v>
      </c>
      <c r="I92" s="68">
        <v>48489</v>
      </c>
      <c r="J92" s="68">
        <f>Tableau2526[[#This Row],[Mission globale]]+Tableau2526[[#This Row],[Entente
activité spécifique  ]]+I92</f>
        <v>297219</v>
      </c>
    </row>
    <row r="93" spans="1:10" s="34" customFormat="1" x14ac:dyDescent="0.25">
      <c r="A93" s="55" t="s">
        <v>228</v>
      </c>
      <c r="B93" s="55" t="s">
        <v>659</v>
      </c>
      <c r="C93" s="55" t="s">
        <v>815</v>
      </c>
      <c r="D93" s="55" t="s">
        <v>441</v>
      </c>
      <c r="E93" s="55" t="s">
        <v>442</v>
      </c>
      <c r="F93" s="55" t="s">
        <v>456</v>
      </c>
      <c r="G93" s="68">
        <v>1338646</v>
      </c>
      <c r="H93" s="68">
        <v>1046</v>
      </c>
      <c r="I93" s="68">
        <v>25353</v>
      </c>
      <c r="J93" s="68">
        <f>Tableau2526[[#This Row],[Mission globale]]+Tableau2526[[#This Row],[Entente
activité spécifique  ]]+I93</f>
        <v>1365045</v>
      </c>
    </row>
    <row r="94" spans="1:10" s="34" customFormat="1" x14ac:dyDescent="0.25">
      <c r="A94" s="55" t="s">
        <v>311</v>
      </c>
      <c r="B94" s="55" t="s">
        <v>525</v>
      </c>
      <c r="C94" s="55" t="s">
        <v>430</v>
      </c>
      <c r="D94" s="55" t="s">
        <v>526</v>
      </c>
      <c r="E94" s="55" t="s">
        <v>440</v>
      </c>
      <c r="F94" s="55" t="s">
        <v>440</v>
      </c>
      <c r="G94" s="68">
        <v>249888</v>
      </c>
      <c r="H94" s="68">
        <v>78640</v>
      </c>
      <c r="I94" s="68">
        <v>0</v>
      </c>
      <c r="J94" s="68">
        <f>Tableau2526[[#This Row],[Mission globale]]+Tableau2526[[#This Row],[Entente
activité spécifique  ]]+I94</f>
        <v>328528</v>
      </c>
    </row>
    <row r="95" spans="1:10" s="34" customFormat="1" x14ac:dyDescent="0.25">
      <c r="A95" s="55" t="s">
        <v>332</v>
      </c>
      <c r="B95" s="55" t="s">
        <v>525</v>
      </c>
      <c r="C95" s="55" t="s">
        <v>491</v>
      </c>
      <c r="D95" s="55" t="s">
        <v>526</v>
      </c>
      <c r="E95" s="55" t="s">
        <v>440</v>
      </c>
      <c r="F95" s="55" t="s">
        <v>440</v>
      </c>
      <c r="G95" s="68">
        <v>241741</v>
      </c>
      <c r="H95" s="68">
        <v>30856</v>
      </c>
      <c r="I95" s="68">
        <v>0</v>
      </c>
      <c r="J95" s="68">
        <f>Tableau2526[[#This Row],[Mission globale]]+Tableau2526[[#This Row],[Entente
activité spécifique  ]]+I95</f>
        <v>272597</v>
      </c>
    </row>
    <row r="96" spans="1:10" s="34" customFormat="1" x14ac:dyDescent="0.25">
      <c r="A96" s="55" t="s">
        <v>476</v>
      </c>
      <c r="B96" s="55" t="s">
        <v>417</v>
      </c>
      <c r="C96" s="55" t="s">
        <v>420</v>
      </c>
      <c r="D96" s="55" t="s">
        <v>417</v>
      </c>
      <c r="E96" s="55" t="s">
        <v>489</v>
      </c>
      <c r="F96" s="55" t="s">
        <v>433</v>
      </c>
      <c r="G96" s="68">
        <v>0</v>
      </c>
      <c r="H96" s="68">
        <v>24373</v>
      </c>
      <c r="I96" s="68">
        <v>0</v>
      </c>
      <c r="J96" s="68">
        <f>Tableau2526[[#This Row],[Mission globale]]+Tableau2526[[#This Row],[Entente
activité spécifique  ]]+I96</f>
        <v>24373</v>
      </c>
    </row>
    <row r="97" spans="1:10" s="34" customFormat="1" x14ac:dyDescent="0.25">
      <c r="A97" s="55" t="s">
        <v>308</v>
      </c>
      <c r="B97" s="55" t="s">
        <v>525</v>
      </c>
      <c r="C97" s="55" t="s">
        <v>414</v>
      </c>
      <c r="D97" s="55" t="s">
        <v>526</v>
      </c>
      <c r="E97" s="55" t="s">
        <v>440</v>
      </c>
      <c r="F97" s="55" t="s">
        <v>440</v>
      </c>
      <c r="G97" s="68">
        <v>295300</v>
      </c>
      <c r="H97" s="68">
        <v>80848</v>
      </c>
      <c r="I97" s="68">
        <v>0</v>
      </c>
      <c r="J97" s="68">
        <f>Tableau2526[[#This Row],[Mission globale]]+Tableau2526[[#This Row],[Entente
activité spécifique  ]]+I97</f>
        <v>376148</v>
      </c>
    </row>
    <row r="98" spans="1:10" s="34" customFormat="1" x14ac:dyDescent="0.25">
      <c r="A98" s="55" t="s">
        <v>381</v>
      </c>
      <c r="B98" s="55" t="s">
        <v>425</v>
      </c>
      <c r="C98" s="55" t="s">
        <v>815</v>
      </c>
      <c r="D98" s="55" t="s">
        <v>441</v>
      </c>
      <c r="E98" s="55" t="s">
        <v>418</v>
      </c>
      <c r="F98" s="55" t="s">
        <v>419</v>
      </c>
      <c r="G98" s="68">
        <v>50071</v>
      </c>
      <c r="H98" s="68">
        <v>1046</v>
      </c>
      <c r="I98" s="68">
        <v>0</v>
      </c>
      <c r="J98" s="68">
        <f>Tableau2526[[#This Row],[Mission globale]]+Tableau2526[[#This Row],[Entente
activité spécifique  ]]+I98</f>
        <v>51117</v>
      </c>
    </row>
    <row r="99" spans="1:10" s="34" customFormat="1" x14ac:dyDescent="0.25">
      <c r="A99" s="55" t="s">
        <v>329</v>
      </c>
      <c r="B99" s="55" t="s">
        <v>525</v>
      </c>
      <c r="C99" s="55" t="s">
        <v>545</v>
      </c>
      <c r="D99" s="55" t="s">
        <v>441</v>
      </c>
      <c r="E99" s="55" t="s">
        <v>440</v>
      </c>
      <c r="F99" s="55" t="s">
        <v>440</v>
      </c>
      <c r="G99" s="68">
        <v>321059</v>
      </c>
      <c r="H99" s="68">
        <v>19896</v>
      </c>
      <c r="I99" s="68">
        <v>0</v>
      </c>
      <c r="J99" s="68">
        <f>Tableau2526[[#This Row],[Mission globale]]+Tableau2526[[#This Row],[Entente
activité spécifique  ]]+I99</f>
        <v>340955</v>
      </c>
    </row>
    <row r="100" spans="1:10" s="34" customFormat="1" x14ac:dyDescent="0.25">
      <c r="A100" s="55" t="s">
        <v>309</v>
      </c>
      <c r="B100" s="55" t="s">
        <v>525</v>
      </c>
      <c r="C100" s="55" t="s">
        <v>815</v>
      </c>
      <c r="D100" s="55" t="s">
        <v>441</v>
      </c>
      <c r="E100" s="55" t="s">
        <v>440</v>
      </c>
      <c r="F100" s="55" t="s">
        <v>440</v>
      </c>
      <c r="G100" s="68">
        <v>252583</v>
      </c>
      <c r="H100" s="68">
        <v>137799</v>
      </c>
      <c r="I100" s="68">
        <v>0</v>
      </c>
      <c r="J100" s="68">
        <f>Tableau2526[[#This Row],[Mission globale]]+Tableau2526[[#This Row],[Entente
activité spécifique  ]]+I100</f>
        <v>390382</v>
      </c>
    </row>
    <row r="101" spans="1:10" s="34" customFormat="1" x14ac:dyDescent="0.25">
      <c r="A101" s="55" t="s">
        <v>306</v>
      </c>
      <c r="B101" s="55" t="s">
        <v>525</v>
      </c>
      <c r="C101" s="55" t="s">
        <v>815</v>
      </c>
      <c r="D101" s="55" t="s">
        <v>441</v>
      </c>
      <c r="E101" s="55" t="s">
        <v>489</v>
      </c>
      <c r="F101" s="55" t="s">
        <v>433</v>
      </c>
      <c r="G101" s="68">
        <v>265339</v>
      </c>
      <c r="H101" s="68">
        <v>1046</v>
      </c>
      <c r="I101" s="68">
        <v>0</v>
      </c>
      <c r="J101" s="68">
        <f>Tableau2526[[#This Row],[Mission globale]]+Tableau2526[[#This Row],[Entente
activité spécifique  ]]+I101</f>
        <v>266385</v>
      </c>
    </row>
    <row r="102" spans="1:10" s="34" customFormat="1" x14ac:dyDescent="0.25">
      <c r="A102" s="55" t="s">
        <v>260</v>
      </c>
      <c r="B102" s="55" t="s">
        <v>425</v>
      </c>
      <c r="C102" s="55" t="s">
        <v>444</v>
      </c>
      <c r="D102" s="55" t="s">
        <v>422</v>
      </c>
      <c r="E102" s="55" t="s">
        <v>426</v>
      </c>
      <c r="F102" s="55" t="s">
        <v>427</v>
      </c>
      <c r="G102" s="68">
        <v>31312</v>
      </c>
      <c r="H102" s="68">
        <v>0</v>
      </c>
      <c r="I102" s="68">
        <v>0</v>
      </c>
      <c r="J102" s="68">
        <f>Tableau2526[[#This Row],[Mission globale]]+Tableau2526[[#This Row],[Entente
activité spécifique  ]]+I102</f>
        <v>31312</v>
      </c>
    </row>
    <row r="103" spans="1:10" s="34" customFormat="1" x14ac:dyDescent="0.25">
      <c r="A103" s="55" t="s">
        <v>346</v>
      </c>
      <c r="B103" s="55" t="s">
        <v>525</v>
      </c>
      <c r="C103" s="55" t="s">
        <v>431</v>
      </c>
      <c r="D103" s="55" t="s">
        <v>526</v>
      </c>
      <c r="E103" s="55" t="s">
        <v>440</v>
      </c>
      <c r="F103" s="55" t="s">
        <v>440</v>
      </c>
      <c r="G103" s="68">
        <v>257083</v>
      </c>
      <c r="H103" s="68">
        <v>1046</v>
      </c>
      <c r="I103" s="68">
        <v>0</v>
      </c>
      <c r="J103" s="68">
        <f>Tableau2526[[#This Row],[Mission globale]]+Tableau2526[[#This Row],[Entente
activité spécifique  ]]+I103</f>
        <v>258129</v>
      </c>
    </row>
    <row r="104" spans="1:10" s="34" customFormat="1" x14ac:dyDescent="0.25">
      <c r="A104" s="55" t="s">
        <v>355</v>
      </c>
      <c r="B104" s="55" t="s">
        <v>425</v>
      </c>
      <c r="C104" s="55" t="s">
        <v>457</v>
      </c>
      <c r="D104" s="55" t="s">
        <v>526</v>
      </c>
      <c r="E104" s="55" t="s">
        <v>418</v>
      </c>
      <c r="F104" s="55" t="s">
        <v>445</v>
      </c>
      <c r="G104" s="68">
        <v>169326</v>
      </c>
      <c r="H104" s="68">
        <v>1046</v>
      </c>
      <c r="I104" s="68">
        <v>0</v>
      </c>
      <c r="J104" s="68">
        <f>Tableau2526[[#This Row],[Mission globale]]+Tableau2526[[#This Row],[Entente
activité spécifique  ]]+I104</f>
        <v>170372</v>
      </c>
    </row>
    <row r="105" spans="1:10" s="34" customFormat="1" x14ac:dyDescent="0.25">
      <c r="A105" s="55" t="s">
        <v>317</v>
      </c>
      <c r="B105" s="55" t="s">
        <v>525</v>
      </c>
      <c r="C105" s="55" t="s">
        <v>457</v>
      </c>
      <c r="D105" s="55" t="s">
        <v>526</v>
      </c>
      <c r="E105" s="55" t="s">
        <v>440</v>
      </c>
      <c r="F105" s="55" t="s">
        <v>440</v>
      </c>
      <c r="G105" s="68">
        <v>257289</v>
      </c>
      <c r="H105" s="68">
        <v>33094</v>
      </c>
      <c r="I105" s="68">
        <v>0</v>
      </c>
      <c r="J105" s="68">
        <f>Tableau2526[[#This Row],[Mission globale]]+Tableau2526[[#This Row],[Entente
activité spécifique  ]]+I105</f>
        <v>290383</v>
      </c>
    </row>
    <row r="106" spans="1:10" s="34" customFormat="1" x14ac:dyDescent="0.25">
      <c r="A106" s="55" t="s">
        <v>275</v>
      </c>
      <c r="B106" s="55" t="s">
        <v>425</v>
      </c>
      <c r="C106" s="55" t="s">
        <v>428</v>
      </c>
      <c r="D106" s="55" t="s">
        <v>526</v>
      </c>
      <c r="E106" s="55" t="s">
        <v>426</v>
      </c>
      <c r="F106" s="55" t="s">
        <v>427</v>
      </c>
      <c r="G106" s="68">
        <v>314049</v>
      </c>
      <c r="H106" s="68">
        <v>86556</v>
      </c>
      <c r="I106" s="68">
        <v>0</v>
      </c>
      <c r="J106" s="68">
        <f>Tableau2526[[#This Row],[Mission globale]]+Tableau2526[[#This Row],[Entente
activité spécifique  ]]+I106</f>
        <v>400605</v>
      </c>
    </row>
    <row r="107" spans="1:10" s="34" customFormat="1" x14ac:dyDescent="0.25">
      <c r="A107" s="55" t="s">
        <v>307</v>
      </c>
      <c r="B107" s="55" t="s">
        <v>525</v>
      </c>
      <c r="C107" s="55" t="s">
        <v>1370</v>
      </c>
      <c r="D107" s="55" t="s">
        <v>441</v>
      </c>
      <c r="E107" s="55" t="s">
        <v>412</v>
      </c>
      <c r="F107" s="55" t="s">
        <v>413</v>
      </c>
      <c r="G107" s="68">
        <v>285021</v>
      </c>
      <c r="H107" s="68">
        <v>1046</v>
      </c>
      <c r="I107" s="68">
        <v>0</v>
      </c>
      <c r="J107" s="68">
        <f>Tableau2526[[#This Row],[Mission globale]]+Tableau2526[[#This Row],[Entente
activité spécifique  ]]+I107</f>
        <v>286067</v>
      </c>
    </row>
    <row r="108" spans="1:10" s="34" customFormat="1" x14ac:dyDescent="0.25">
      <c r="A108" s="55" t="s">
        <v>331</v>
      </c>
      <c r="B108" s="55" t="s">
        <v>525</v>
      </c>
      <c r="C108" s="55" t="s">
        <v>436</v>
      </c>
      <c r="D108" s="55" t="s">
        <v>526</v>
      </c>
      <c r="E108" s="55" t="s">
        <v>440</v>
      </c>
      <c r="F108" s="55" t="s">
        <v>440</v>
      </c>
      <c r="G108" s="68">
        <v>245538</v>
      </c>
      <c r="H108" s="68">
        <v>45676</v>
      </c>
      <c r="I108" s="68">
        <v>0</v>
      </c>
      <c r="J108" s="68">
        <f>Tableau2526[[#This Row],[Mission globale]]+Tableau2526[[#This Row],[Entente
activité spécifique  ]]+I108</f>
        <v>291214</v>
      </c>
    </row>
    <row r="109" spans="1:10" s="34" customFormat="1" x14ac:dyDescent="0.25">
      <c r="A109" s="55" t="s">
        <v>477</v>
      </c>
      <c r="B109" s="55" t="s">
        <v>417</v>
      </c>
      <c r="C109" s="55" t="s">
        <v>414</v>
      </c>
      <c r="D109" s="55" t="s">
        <v>417</v>
      </c>
      <c r="E109" s="55" t="s">
        <v>418</v>
      </c>
      <c r="F109" s="55" t="s">
        <v>419</v>
      </c>
      <c r="G109" s="68">
        <v>0</v>
      </c>
      <c r="H109" s="68">
        <v>177416</v>
      </c>
      <c r="I109" s="68">
        <v>39910</v>
      </c>
      <c r="J109" s="68">
        <f>Tableau2526[[#This Row],[Mission globale]]+Tableau2526[[#This Row],[Entente
activité spécifique  ]]+I109</f>
        <v>217326</v>
      </c>
    </row>
    <row r="110" spans="1:10" s="34" customFormat="1" x14ac:dyDescent="0.25">
      <c r="A110" s="55" t="s">
        <v>379</v>
      </c>
      <c r="B110" s="55" t="s">
        <v>417</v>
      </c>
      <c r="C110" s="55" t="s">
        <v>420</v>
      </c>
      <c r="D110" s="55" t="s">
        <v>417</v>
      </c>
      <c r="E110" s="55" t="s">
        <v>418</v>
      </c>
      <c r="F110" s="55" t="s">
        <v>419</v>
      </c>
      <c r="G110" s="68">
        <v>0</v>
      </c>
      <c r="H110" s="68">
        <v>2897</v>
      </c>
      <c r="I110" s="68">
        <v>0</v>
      </c>
      <c r="J110" s="68">
        <f>Tableau2526[[#This Row],[Mission globale]]+Tableau2526[[#This Row],[Entente
activité spécifique  ]]+I110</f>
        <v>2897</v>
      </c>
    </row>
    <row r="111" spans="1:10" s="34" customFormat="1" x14ac:dyDescent="0.25">
      <c r="A111" s="55" t="s">
        <v>478</v>
      </c>
      <c r="B111" s="55" t="s">
        <v>417</v>
      </c>
      <c r="C111" s="55" t="s">
        <v>407</v>
      </c>
      <c r="D111" s="55" t="s">
        <v>417</v>
      </c>
      <c r="E111" s="55" t="s">
        <v>418</v>
      </c>
      <c r="F111" s="55" t="s">
        <v>419</v>
      </c>
      <c r="G111" s="68">
        <v>0</v>
      </c>
      <c r="H111" s="68">
        <v>24359</v>
      </c>
      <c r="I111" s="68">
        <v>268971</v>
      </c>
      <c r="J111" s="68">
        <f>Tableau2526[[#This Row],[Mission globale]]+Tableau2526[[#This Row],[Entente
activité spécifique  ]]+I111</f>
        <v>293330</v>
      </c>
    </row>
    <row r="112" spans="1:10" s="34" customFormat="1" x14ac:dyDescent="0.25">
      <c r="A112" s="55" t="s">
        <v>342</v>
      </c>
      <c r="B112" s="55" t="s">
        <v>417</v>
      </c>
      <c r="C112" s="55" t="s">
        <v>431</v>
      </c>
      <c r="D112" s="55" t="s">
        <v>417</v>
      </c>
      <c r="E112" s="55" t="s">
        <v>418</v>
      </c>
      <c r="F112" s="55" t="s">
        <v>419</v>
      </c>
      <c r="G112" s="68">
        <v>0</v>
      </c>
      <c r="H112" s="68">
        <v>32809</v>
      </c>
      <c r="I112" s="68">
        <v>0</v>
      </c>
      <c r="J112" s="68">
        <f>Tableau2526[[#This Row],[Mission globale]]+Tableau2526[[#This Row],[Entente
activité spécifique  ]]+I112</f>
        <v>32809</v>
      </c>
    </row>
    <row r="113" spans="1:10" s="34" customFormat="1" x14ac:dyDescent="0.25">
      <c r="A113" s="55" t="s">
        <v>479</v>
      </c>
      <c r="B113" s="55" t="s">
        <v>417</v>
      </c>
      <c r="C113" s="55" t="s">
        <v>428</v>
      </c>
      <c r="D113" s="55" t="s">
        <v>417</v>
      </c>
      <c r="E113" s="55" t="s">
        <v>418</v>
      </c>
      <c r="F113" s="55" t="s">
        <v>419</v>
      </c>
      <c r="G113" s="68">
        <v>0</v>
      </c>
      <c r="H113" s="68">
        <v>21419</v>
      </c>
      <c r="I113" s="68">
        <v>61320</v>
      </c>
      <c r="J113" s="68">
        <f>Tableau2526[[#This Row],[Mission globale]]+Tableau2526[[#This Row],[Entente
activité spécifique  ]]+I113</f>
        <v>82739</v>
      </c>
    </row>
    <row r="114" spans="1:10" s="34" customFormat="1" x14ac:dyDescent="0.25">
      <c r="A114" s="55" t="s">
        <v>480</v>
      </c>
      <c r="B114" s="55" t="s">
        <v>417</v>
      </c>
      <c r="C114" s="55" t="s">
        <v>436</v>
      </c>
      <c r="D114" s="55" t="s">
        <v>417</v>
      </c>
      <c r="E114" s="55" t="s">
        <v>418</v>
      </c>
      <c r="F114" s="55" t="s">
        <v>419</v>
      </c>
      <c r="G114" s="68">
        <v>0</v>
      </c>
      <c r="H114" s="68">
        <v>27938</v>
      </c>
      <c r="I114" s="68">
        <v>0</v>
      </c>
      <c r="J114" s="68">
        <f>Tableau2526[[#This Row],[Mission globale]]+Tableau2526[[#This Row],[Entente
activité spécifique  ]]+I114</f>
        <v>27938</v>
      </c>
    </row>
    <row r="115" spans="1:10" s="34" customFormat="1" x14ac:dyDescent="0.25">
      <c r="A115" s="55" t="s">
        <v>372</v>
      </c>
      <c r="B115" s="55" t="s">
        <v>417</v>
      </c>
      <c r="C115" s="55" t="s">
        <v>420</v>
      </c>
      <c r="D115" s="55" t="s">
        <v>417</v>
      </c>
      <c r="E115" s="55" t="s">
        <v>418</v>
      </c>
      <c r="F115" s="55" t="s">
        <v>419</v>
      </c>
      <c r="G115" s="68">
        <v>0</v>
      </c>
      <c r="H115" s="68">
        <v>140730</v>
      </c>
      <c r="I115" s="68">
        <v>39910</v>
      </c>
      <c r="J115" s="68">
        <f>Tableau2526[[#This Row],[Mission globale]]+Tableau2526[[#This Row],[Entente
activité spécifique  ]]+I115</f>
        <v>180640</v>
      </c>
    </row>
    <row r="116" spans="1:10" s="34" customFormat="1" x14ac:dyDescent="0.25">
      <c r="A116" s="55" t="s">
        <v>481</v>
      </c>
      <c r="B116" s="55" t="s">
        <v>417</v>
      </c>
      <c r="C116" s="55" t="s">
        <v>420</v>
      </c>
      <c r="D116" s="55" t="s">
        <v>417</v>
      </c>
      <c r="E116" s="55" t="s">
        <v>418</v>
      </c>
      <c r="F116" s="55" t="s">
        <v>419</v>
      </c>
      <c r="G116" s="68">
        <v>0</v>
      </c>
      <c r="H116" s="68">
        <v>2897</v>
      </c>
      <c r="I116" s="68">
        <v>0</v>
      </c>
      <c r="J116" s="68">
        <f>Tableau2526[[#This Row],[Mission globale]]+Tableau2526[[#This Row],[Entente
activité spécifique  ]]+I116</f>
        <v>2897</v>
      </c>
    </row>
    <row r="117" spans="1:10" s="34" customFormat="1" x14ac:dyDescent="0.25">
      <c r="A117" s="55" t="s">
        <v>350</v>
      </c>
      <c r="B117" s="55" t="s">
        <v>525</v>
      </c>
      <c r="C117" s="55" t="s">
        <v>407</v>
      </c>
      <c r="D117" s="55" t="s">
        <v>422</v>
      </c>
      <c r="E117" s="55" t="s">
        <v>412</v>
      </c>
      <c r="F117" s="55" t="s">
        <v>423</v>
      </c>
      <c r="G117" s="68">
        <v>129222</v>
      </c>
      <c r="H117" s="68">
        <v>1046</v>
      </c>
      <c r="I117" s="68">
        <v>0</v>
      </c>
      <c r="J117" s="68">
        <f>Tableau2526[[#This Row],[Mission globale]]+Tableau2526[[#This Row],[Entente
activité spécifique  ]]+I117</f>
        <v>130268</v>
      </c>
    </row>
    <row r="118" spans="1:10" s="34" customFormat="1" x14ac:dyDescent="0.25">
      <c r="A118" s="55" t="s">
        <v>339</v>
      </c>
      <c r="B118" s="55" t="s">
        <v>525</v>
      </c>
      <c r="C118" s="55" t="s">
        <v>428</v>
      </c>
      <c r="D118" s="55" t="s">
        <v>422</v>
      </c>
      <c r="E118" s="55" t="s">
        <v>412</v>
      </c>
      <c r="F118" s="55" t="s">
        <v>423</v>
      </c>
      <c r="G118" s="68">
        <v>249648</v>
      </c>
      <c r="H118" s="68">
        <v>6478</v>
      </c>
      <c r="I118" s="68">
        <v>0</v>
      </c>
      <c r="J118" s="68">
        <f>Tableau2526[[#This Row],[Mission globale]]+Tableau2526[[#This Row],[Entente
activité spécifique  ]]+I118</f>
        <v>256126</v>
      </c>
    </row>
    <row r="119" spans="1:10" s="34" customFormat="1" x14ac:dyDescent="0.25">
      <c r="A119" s="55" t="s">
        <v>467</v>
      </c>
      <c r="B119" s="55" t="s">
        <v>525</v>
      </c>
      <c r="C119" s="55" t="s">
        <v>420</v>
      </c>
      <c r="D119" s="55" t="s">
        <v>526</v>
      </c>
      <c r="E119" s="55" t="s">
        <v>412</v>
      </c>
      <c r="F119" s="55" t="s">
        <v>423</v>
      </c>
      <c r="G119" s="68">
        <v>285210</v>
      </c>
      <c r="H119" s="68">
        <v>1046</v>
      </c>
      <c r="I119" s="68">
        <v>0</v>
      </c>
      <c r="J119" s="68">
        <f>Tableau2526[[#This Row],[Mission globale]]+Tableau2526[[#This Row],[Entente
activité spécifique  ]]+I119</f>
        <v>286256</v>
      </c>
    </row>
    <row r="120" spans="1:10" s="34" customFormat="1" x14ac:dyDescent="0.25">
      <c r="A120" s="55" t="s">
        <v>500</v>
      </c>
      <c r="B120" s="55" t="s">
        <v>525</v>
      </c>
      <c r="C120" s="55" t="s">
        <v>491</v>
      </c>
      <c r="D120" s="55" t="s">
        <v>526</v>
      </c>
      <c r="E120" s="55" t="s">
        <v>412</v>
      </c>
      <c r="F120" s="55" t="s">
        <v>423</v>
      </c>
      <c r="G120" s="68">
        <v>257002</v>
      </c>
      <c r="H120" s="68">
        <v>1046</v>
      </c>
      <c r="I120" s="68">
        <v>0</v>
      </c>
      <c r="J120" s="68">
        <f>Tableau2526[[#This Row],[Mission globale]]+Tableau2526[[#This Row],[Entente
activité spécifique  ]]+I120</f>
        <v>258048</v>
      </c>
    </row>
    <row r="121" spans="1:10" s="34" customFormat="1" x14ac:dyDescent="0.25">
      <c r="A121" s="55" t="s">
        <v>289</v>
      </c>
      <c r="B121" s="55" t="s">
        <v>525</v>
      </c>
      <c r="C121" s="55" t="s">
        <v>414</v>
      </c>
      <c r="D121" s="55" t="s">
        <v>526</v>
      </c>
      <c r="E121" s="55" t="s">
        <v>412</v>
      </c>
      <c r="F121" s="55" t="s">
        <v>423</v>
      </c>
      <c r="G121" s="68">
        <v>244984</v>
      </c>
      <c r="H121" s="68">
        <v>87789</v>
      </c>
      <c r="I121" s="68">
        <v>0</v>
      </c>
      <c r="J121" s="68">
        <f>Tableau2526[[#This Row],[Mission globale]]+Tableau2526[[#This Row],[Entente
activité spécifique  ]]+I121</f>
        <v>332773</v>
      </c>
    </row>
    <row r="122" spans="1:10" s="34" customFormat="1" x14ac:dyDescent="0.25">
      <c r="A122" s="55" t="s">
        <v>230</v>
      </c>
      <c r="B122" s="55" t="s">
        <v>525</v>
      </c>
      <c r="C122" s="55" t="s">
        <v>420</v>
      </c>
      <c r="D122" s="55" t="s">
        <v>422</v>
      </c>
      <c r="E122" s="55" t="s">
        <v>412</v>
      </c>
      <c r="F122" s="55" t="s">
        <v>423</v>
      </c>
      <c r="G122" s="68">
        <v>234041</v>
      </c>
      <c r="H122" s="68">
        <v>1046</v>
      </c>
      <c r="I122" s="68">
        <v>0</v>
      </c>
      <c r="J122" s="68">
        <f>Tableau2526[[#This Row],[Mission globale]]+Tableau2526[[#This Row],[Entente
activité spécifique  ]]+I122</f>
        <v>235087</v>
      </c>
    </row>
    <row r="123" spans="1:10" s="34" customFormat="1" x14ac:dyDescent="0.25">
      <c r="A123" s="55" t="s">
        <v>367</v>
      </c>
      <c r="B123" s="55" t="s">
        <v>525</v>
      </c>
      <c r="C123" s="55" t="s">
        <v>431</v>
      </c>
      <c r="D123" s="55" t="s">
        <v>422</v>
      </c>
      <c r="E123" s="55" t="s">
        <v>412</v>
      </c>
      <c r="F123" s="55" t="s">
        <v>423</v>
      </c>
      <c r="G123" s="68">
        <v>237560</v>
      </c>
      <c r="H123" s="68">
        <v>30236</v>
      </c>
      <c r="I123" s="68">
        <v>0</v>
      </c>
      <c r="J123" s="68">
        <f>Tableau2526[[#This Row],[Mission globale]]+Tableau2526[[#This Row],[Entente
activité spécifique  ]]+I123</f>
        <v>267796</v>
      </c>
    </row>
    <row r="124" spans="1:10" s="34" customFormat="1" x14ac:dyDescent="0.25">
      <c r="A124" s="55" t="s">
        <v>248</v>
      </c>
      <c r="B124" s="55" t="s">
        <v>525</v>
      </c>
      <c r="C124" s="55" t="s">
        <v>444</v>
      </c>
      <c r="D124" s="55" t="s">
        <v>422</v>
      </c>
      <c r="E124" s="55" t="s">
        <v>412</v>
      </c>
      <c r="F124" s="55" t="s">
        <v>423</v>
      </c>
      <c r="G124" s="68">
        <v>237560</v>
      </c>
      <c r="H124" s="68">
        <v>1046</v>
      </c>
      <c r="I124" s="68">
        <v>0</v>
      </c>
      <c r="J124" s="68">
        <f>Tableau2526[[#This Row],[Mission globale]]+Tableau2526[[#This Row],[Entente
activité spécifique  ]]+I124</f>
        <v>238606</v>
      </c>
    </row>
    <row r="125" spans="1:10" s="34" customFormat="1" x14ac:dyDescent="0.25">
      <c r="A125" s="55" t="s">
        <v>256</v>
      </c>
      <c r="B125" s="55" t="s">
        <v>525</v>
      </c>
      <c r="C125" s="55" t="s">
        <v>420</v>
      </c>
      <c r="D125" s="55" t="s">
        <v>422</v>
      </c>
      <c r="E125" s="55" t="s">
        <v>412</v>
      </c>
      <c r="F125" s="55" t="s">
        <v>423</v>
      </c>
      <c r="G125" s="68">
        <v>249648</v>
      </c>
      <c r="H125" s="68">
        <v>1046</v>
      </c>
      <c r="I125" s="68">
        <v>0</v>
      </c>
      <c r="J125" s="68">
        <f>Tableau2526[[#This Row],[Mission globale]]+Tableau2526[[#This Row],[Entente
activité spécifique  ]]+I125</f>
        <v>250694</v>
      </c>
    </row>
    <row r="126" spans="1:10" s="34" customFormat="1" x14ac:dyDescent="0.25">
      <c r="A126" s="55" t="s">
        <v>274</v>
      </c>
      <c r="B126" s="55" t="s">
        <v>525</v>
      </c>
      <c r="C126" s="55" t="s">
        <v>420</v>
      </c>
      <c r="D126" s="55" t="s">
        <v>422</v>
      </c>
      <c r="E126" s="55" t="s">
        <v>412</v>
      </c>
      <c r="F126" s="55" t="s">
        <v>423</v>
      </c>
      <c r="G126" s="68">
        <v>237560</v>
      </c>
      <c r="H126" s="68">
        <v>1046</v>
      </c>
      <c r="I126" s="68">
        <v>0</v>
      </c>
      <c r="J126" s="68">
        <f>Tableau2526[[#This Row],[Mission globale]]+Tableau2526[[#This Row],[Entente
activité spécifique  ]]+I126</f>
        <v>238606</v>
      </c>
    </row>
    <row r="127" spans="1:10" s="34" customFormat="1" x14ac:dyDescent="0.25">
      <c r="A127" s="55" t="s">
        <v>286</v>
      </c>
      <c r="B127" s="55" t="s">
        <v>525</v>
      </c>
      <c r="C127" s="55" t="s">
        <v>407</v>
      </c>
      <c r="D127" s="55" t="s">
        <v>422</v>
      </c>
      <c r="E127" s="55" t="s">
        <v>412</v>
      </c>
      <c r="F127" s="55" t="s">
        <v>423</v>
      </c>
      <c r="G127" s="68">
        <v>121686</v>
      </c>
      <c r="H127" s="68">
        <v>0</v>
      </c>
      <c r="I127" s="68">
        <v>0</v>
      </c>
      <c r="J127" s="68">
        <f>Tableau2526[[#This Row],[Mission globale]]+Tableau2526[[#This Row],[Entente
activité spécifique  ]]+I127</f>
        <v>121686</v>
      </c>
    </row>
    <row r="128" spans="1:10" s="34" customFormat="1" x14ac:dyDescent="0.25">
      <c r="A128" s="55" t="s">
        <v>246</v>
      </c>
      <c r="B128" s="55" t="s">
        <v>525</v>
      </c>
      <c r="C128" s="55" t="s">
        <v>430</v>
      </c>
      <c r="D128" s="55" t="s">
        <v>422</v>
      </c>
      <c r="E128" s="55" t="s">
        <v>412</v>
      </c>
      <c r="F128" s="55" t="s">
        <v>423</v>
      </c>
      <c r="G128" s="68">
        <v>237560</v>
      </c>
      <c r="H128" s="68">
        <v>35579</v>
      </c>
      <c r="I128" s="68">
        <v>0</v>
      </c>
      <c r="J128" s="68">
        <f>Tableau2526[[#This Row],[Mission globale]]+Tableau2526[[#This Row],[Entente
activité spécifique  ]]+I128</f>
        <v>273139</v>
      </c>
    </row>
    <row r="129" spans="1:10" s="34" customFormat="1" x14ac:dyDescent="0.25">
      <c r="A129" s="55" t="s">
        <v>365</v>
      </c>
      <c r="B129" s="55" t="s">
        <v>525</v>
      </c>
      <c r="C129" s="55" t="s">
        <v>430</v>
      </c>
      <c r="D129" s="55" t="s">
        <v>422</v>
      </c>
      <c r="E129" s="55" t="s">
        <v>412</v>
      </c>
      <c r="F129" s="55" t="s">
        <v>423</v>
      </c>
      <c r="G129" s="68">
        <v>232523</v>
      </c>
      <c r="H129" s="68">
        <v>0</v>
      </c>
      <c r="I129" s="68">
        <v>0</v>
      </c>
      <c r="J129" s="68">
        <f>Tableau2526[[#This Row],[Mission globale]]+Tableau2526[[#This Row],[Entente
activité spécifique  ]]+I129</f>
        <v>232523</v>
      </c>
    </row>
    <row r="130" spans="1:10" s="34" customFormat="1" x14ac:dyDescent="0.25">
      <c r="A130" s="55" t="s">
        <v>337</v>
      </c>
      <c r="B130" s="55" t="s">
        <v>525</v>
      </c>
      <c r="C130" s="55" t="s">
        <v>420</v>
      </c>
      <c r="D130" s="55" t="s">
        <v>526</v>
      </c>
      <c r="E130" s="55" t="s">
        <v>412</v>
      </c>
      <c r="F130" s="55" t="s">
        <v>423</v>
      </c>
      <c r="G130" s="68">
        <v>237560</v>
      </c>
      <c r="H130" s="68">
        <v>1046</v>
      </c>
      <c r="I130" s="68">
        <v>0</v>
      </c>
      <c r="J130" s="68">
        <f>Tableau2526[[#This Row],[Mission globale]]+Tableau2526[[#This Row],[Entente
activité spécifique  ]]+I130</f>
        <v>238606</v>
      </c>
    </row>
    <row r="131" spans="1:10" s="34" customFormat="1" x14ac:dyDescent="0.25">
      <c r="A131" s="55" t="s">
        <v>278</v>
      </c>
      <c r="B131" s="55" t="s">
        <v>525</v>
      </c>
      <c r="C131" s="55" t="s">
        <v>431</v>
      </c>
      <c r="D131" s="55" t="s">
        <v>422</v>
      </c>
      <c r="E131" s="55" t="s">
        <v>412</v>
      </c>
      <c r="F131" s="55" t="s">
        <v>423</v>
      </c>
      <c r="G131" s="68">
        <v>246305</v>
      </c>
      <c r="H131" s="68">
        <v>1046</v>
      </c>
      <c r="I131" s="68">
        <v>0</v>
      </c>
      <c r="J131" s="68">
        <f>Tableau2526[[#This Row],[Mission globale]]+Tableau2526[[#This Row],[Entente
activité spécifique  ]]+I131</f>
        <v>247351</v>
      </c>
    </row>
    <row r="132" spans="1:10" s="34" customFormat="1" x14ac:dyDescent="0.25">
      <c r="A132" s="55" t="s">
        <v>333</v>
      </c>
      <c r="B132" s="55" t="s">
        <v>525</v>
      </c>
      <c r="C132" s="55" t="s">
        <v>430</v>
      </c>
      <c r="D132" s="55" t="s">
        <v>422</v>
      </c>
      <c r="E132" s="55" t="s">
        <v>412</v>
      </c>
      <c r="F132" s="55" t="s">
        <v>423</v>
      </c>
      <c r="G132" s="68">
        <v>231937</v>
      </c>
      <c r="H132" s="68">
        <v>0</v>
      </c>
      <c r="I132" s="68">
        <v>0</v>
      </c>
      <c r="J132" s="68">
        <f>Tableau2526[[#This Row],[Mission globale]]+Tableau2526[[#This Row],[Entente
activité spécifique  ]]+I132</f>
        <v>231937</v>
      </c>
    </row>
    <row r="133" spans="1:10" s="34" customFormat="1" x14ac:dyDescent="0.25">
      <c r="A133" s="55" t="s">
        <v>336</v>
      </c>
      <c r="B133" s="55" t="s">
        <v>525</v>
      </c>
      <c r="C133" s="55" t="s">
        <v>407</v>
      </c>
      <c r="D133" s="55" t="s">
        <v>422</v>
      </c>
      <c r="E133" s="55" t="s">
        <v>412</v>
      </c>
      <c r="F133" s="55" t="s">
        <v>423</v>
      </c>
      <c r="G133" s="68">
        <v>99230</v>
      </c>
      <c r="H133" s="68">
        <v>1046</v>
      </c>
      <c r="I133" s="68">
        <v>0</v>
      </c>
      <c r="J133" s="68">
        <f>Tableau2526[[#This Row],[Mission globale]]+Tableau2526[[#This Row],[Entente
activité spécifique  ]]+I133</f>
        <v>100276</v>
      </c>
    </row>
    <row r="134" spans="1:10" s="34" customFormat="1" x14ac:dyDescent="0.25">
      <c r="A134" s="55" t="s">
        <v>255</v>
      </c>
      <c r="B134" s="55" t="s">
        <v>525</v>
      </c>
      <c r="C134" s="55" t="s">
        <v>420</v>
      </c>
      <c r="D134" s="55" t="s">
        <v>422</v>
      </c>
      <c r="E134" s="55" t="s">
        <v>412</v>
      </c>
      <c r="F134" s="55" t="s">
        <v>423</v>
      </c>
      <c r="G134" s="68">
        <v>237560</v>
      </c>
      <c r="H134" s="68">
        <v>1046</v>
      </c>
      <c r="I134" s="68">
        <v>0</v>
      </c>
      <c r="J134" s="68">
        <f>Tableau2526[[#This Row],[Mission globale]]+Tableau2526[[#This Row],[Entente
activité spécifique  ]]+I134</f>
        <v>238606</v>
      </c>
    </row>
    <row r="135" spans="1:10" s="34" customFormat="1" x14ac:dyDescent="0.25">
      <c r="A135" s="55" t="s">
        <v>277</v>
      </c>
      <c r="B135" s="55" t="s">
        <v>525</v>
      </c>
      <c r="C135" s="55" t="s">
        <v>420</v>
      </c>
      <c r="D135" s="55" t="s">
        <v>422</v>
      </c>
      <c r="E135" s="55" t="s">
        <v>412</v>
      </c>
      <c r="F135" s="55" t="s">
        <v>423</v>
      </c>
      <c r="G135" s="68">
        <v>249648</v>
      </c>
      <c r="H135" s="68">
        <v>1046</v>
      </c>
      <c r="I135" s="68">
        <v>0</v>
      </c>
      <c r="J135" s="68">
        <f>Tableau2526[[#This Row],[Mission globale]]+Tableau2526[[#This Row],[Entente
activité spécifique  ]]+I135</f>
        <v>250694</v>
      </c>
    </row>
    <row r="136" spans="1:10" s="34" customFormat="1" x14ac:dyDescent="0.25">
      <c r="A136" s="55" t="s">
        <v>338</v>
      </c>
      <c r="B136" s="55" t="s">
        <v>525</v>
      </c>
      <c r="C136" s="55" t="s">
        <v>457</v>
      </c>
      <c r="D136" s="55" t="s">
        <v>526</v>
      </c>
      <c r="E136" s="55" t="s">
        <v>412</v>
      </c>
      <c r="F136" s="55" t="s">
        <v>423</v>
      </c>
      <c r="G136" s="68">
        <v>241123</v>
      </c>
      <c r="H136" s="68">
        <v>28111</v>
      </c>
      <c r="I136" s="68">
        <v>0</v>
      </c>
      <c r="J136" s="68">
        <f>Tableau2526[[#This Row],[Mission globale]]+Tableau2526[[#This Row],[Entente
activité spécifique  ]]+I136</f>
        <v>269234</v>
      </c>
    </row>
    <row r="137" spans="1:10" s="34" customFormat="1" x14ac:dyDescent="0.25">
      <c r="A137" s="55" t="s">
        <v>334</v>
      </c>
      <c r="B137" s="55" t="s">
        <v>525</v>
      </c>
      <c r="C137" s="55" t="s">
        <v>428</v>
      </c>
      <c r="D137" s="55" t="s">
        <v>422</v>
      </c>
      <c r="E137" s="55" t="s">
        <v>412</v>
      </c>
      <c r="F137" s="55" t="s">
        <v>423</v>
      </c>
      <c r="G137" s="68">
        <v>61965</v>
      </c>
      <c r="H137" s="68">
        <v>0</v>
      </c>
      <c r="I137" s="68">
        <v>0</v>
      </c>
      <c r="J137" s="68">
        <f>Tableau2526[[#This Row],[Mission globale]]+Tableau2526[[#This Row],[Entente
activité spécifique  ]]+I137</f>
        <v>61965</v>
      </c>
    </row>
    <row r="138" spans="1:10" s="34" customFormat="1" x14ac:dyDescent="0.25">
      <c r="A138" s="55" t="s">
        <v>1578</v>
      </c>
      <c r="B138" s="55" t="s">
        <v>525</v>
      </c>
      <c r="C138" s="55" t="s">
        <v>420</v>
      </c>
      <c r="D138" s="55" t="s">
        <v>422</v>
      </c>
      <c r="E138" s="55" t="s">
        <v>412</v>
      </c>
      <c r="F138" s="55" t="s">
        <v>423</v>
      </c>
      <c r="G138" s="68">
        <v>35000</v>
      </c>
      <c r="H138" s="68">
        <v>1046</v>
      </c>
      <c r="I138" s="68">
        <v>0</v>
      </c>
      <c r="J138" s="68">
        <f>Tableau2526[[#This Row],[Mission globale]]+Tableau2526[[#This Row],[Entente
activité spécifique  ]]+I138</f>
        <v>36046</v>
      </c>
    </row>
    <row r="139" spans="1:10" s="34" customFormat="1" x14ac:dyDescent="0.25">
      <c r="A139" s="55" t="s">
        <v>335</v>
      </c>
      <c r="B139" s="55" t="s">
        <v>525</v>
      </c>
      <c r="C139" s="55" t="s">
        <v>407</v>
      </c>
      <c r="D139" s="55" t="s">
        <v>422</v>
      </c>
      <c r="E139" s="55" t="s">
        <v>412</v>
      </c>
      <c r="F139" s="55" t="s">
        <v>423</v>
      </c>
      <c r="G139" s="68">
        <v>5982</v>
      </c>
      <c r="H139" s="68">
        <v>0</v>
      </c>
      <c r="I139" s="68">
        <v>0</v>
      </c>
      <c r="J139" s="68">
        <f>Tableau2526[[#This Row],[Mission globale]]+Tableau2526[[#This Row],[Entente
activité spécifique  ]]+I139</f>
        <v>5982</v>
      </c>
    </row>
    <row r="140" spans="1:10" s="34" customFormat="1" x14ac:dyDescent="0.25">
      <c r="A140" s="55" t="s">
        <v>285</v>
      </c>
      <c r="B140" s="55" t="s">
        <v>525</v>
      </c>
      <c r="C140" s="55" t="s">
        <v>407</v>
      </c>
      <c r="D140" s="55" t="s">
        <v>422</v>
      </c>
      <c r="E140" s="55" t="s">
        <v>412</v>
      </c>
      <c r="F140" s="55" t="s">
        <v>423</v>
      </c>
      <c r="G140" s="68">
        <v>216752</v>
      </c>
      <c r="H140" s="68">
        <v>0</v>
      </c>
      <c r="I140" s="68">
        <v>0</v>
      </c>
      <c r="J140" s="68">
        <f>Tableau2526[[#This Row],[Mission globale]]+Tableau2526[[#This Row],[Entente
activité spécifique  ]]+I140</f>
        <v>216752</v>
      </c>
    </row>
    <row r="141" spans="1:10" s="34" customFormat="1" x14ac:dyDescent="0.25">
      <c r="A141" s="55" t="s">
        <v>501</v>
      </c>
      <c r="B141" s="55" t="s">
        <v>525</v>
      </c>
      <c r="C141" s="55" t="s">
        <v>420</v>
      </c>
      <c r="D141" s="55" t="s">
        <v>526</v>
      </c>
      <c r="E141" s="55" t="s">
        <v>426</v>
      </c>
      <c r="F141" s="55" t="s">
        <v>449</v>
      </c>
      <c r="G141" s="68">
        <v>126906</v>
      </c>
      <c r="H141" s="68">
        <v>8061</v>
      </c>
      <c r="I141" s="68">
        <v>0</v>
      </c>
      <c r="J141" s="68">
        <f>Tableau2526[[#This Row],[Mission globale]]+Tableau2526[[#This Row],[Entente
activité spécifique  ]]+I141</f>
        <v>134967</v>
      </c>
    </row>
    <row r="142" spans="1:10" s="34" customFormat="1" x14ac:dyDescent="0.25">
      <c r="A142" s="55" t="s">
        <v>482</v>
      </c>
      <c r="B142" s="55" t="s">
        <v>417</v>
      </c>
      <c r="C142" s="55" t="s">
        <v>416</v>
      </c>
      <c r="D142" s="55" t="s">
        <v>417</v>
      </c>
      <c r="E142" s="55" t="s">
        <v>440</v>
      </c>
      <c r="F142" s="55" t="s">
        <v>440</v>
      </c>
      <c r="G142" s="68">
        <v>0</v>
      </c>
      <c r="H142" s="68">
        <v>44909</v>
      </c>
      <c r="I142" s="68">
        <v>0</v>
      </c>
      <c r="J142" s="68">
        <f>Tableau2526[[#This Row],[Mission globale]]+Tableau2526[[#This Row],[Entente
activité spécifique  ]]+I142</f>
        <v>44909</v>
      </c>
    </row>
    <row r="143" spans="1:10" s="34" customFormat="1" x14ac:dyDescent="0.25">
      <c r="A143" s="55" t="s">
        <v>358</v>
      </c>
      <c r="B143" s="55" t="s">
        <v>659</v>
      </c>
      <c r="C143" s="55" t="s">
        <v>607</v>
      </c>
      <c r="D143" s="55" t="s">
        <v>429</v>
      </c>
      <c r="E143" s="55" t="s">
        <v>438</v>
      </c>
      <c r="F143" s="55" t="s">
        <v>439</v>
      </c>
      <c r="G143" s="68">
        <v>306521</v>
      </c>
      <c r="H143" s="68">
        <v>34984</v>
      </c>
      <c r="I143" s="68">
        <v>338078</v>
      </c>
      <c r="J143" s="68">
        <f>Tableau2526[[#This Row],[Mission globale]]+Tableau2526[[#This Row],[Entente
activité spécifique  ]]+I143</f>
        <v>679583</v>
      </c>
    </row>
    <row r="144" spans="1:10" s="34" customFormat="1" x14ac:dyDescent="0.25">
      <c r="A144" s="55" t="s">
        <v>483</v>
      </c>
      <c r="B144" s="55" t="s">
        <v>417</v>
      </c>
      <c r="C144" s="55" t="s">
        <v>430</v>
      </c>
      <c r="D144" s="55" t="s">
        <v>417</v>
      </c>
      <c r="E144" s="55" t="s">
        <v>438</v>
      </c>
      <c r="F144" s="55" t="s">
        <v>459</v>
      </c>
      <c r="G144" s="68">
        <v>0</v>
      </c>
      <c r="H144" s="68">
        <v>0</v>
      </c>
      <c r="I144" s="68">
        <v>530983</v>
      </c>
      <c r="J144" s="68">
        <f>Tableau2526[[#This Row],[Mission globale]]+Tableau2526[[#This Row],[Entente
activité spécifique  ]]+I144</f>
        <v>530983</v>
      </c>
    </row>
    <row r="145" spans="1:10" s="34" customFormat="1" x14ac:dyDescent="0.25">
      <c r="A145" s="55" t="s">
        <v>354</v>
      </c>
      <c r="B145" s="55" t="s">
        <v>417</v>
      </c>
      <c r="C145" s="55" t="s">
        <v>414</v>
      </c>
      <c r="D145" s="55" t="s">
        <v>417</v>
      </c>
      <c r="E145" s="55" t="s">
        <v>418</v>
      </c>
      <c r="F145" s="55" t="s">
        <v>445</v>
      </c>
      <c r="G145" s="68">
        <v>0</v>
      </c>
      <c r="H145" s="68">
        <v>141449</v>
      </c>
      <c r="I145" s="68">
        <v>0</v>
      </c>
      <c r="J145" s="68">
        <f>Tableau2526[[#This Row],[Mission globale]]+Tableau2526[[#This Row],[Entente
activité spécifique  ]]+I145</f>
        <v>141449</v>
      </c>
    </row>
    <row r="146" spans="1:10" s="34" customFormat="1" x14ac:dyDescent="0.25">
      <c r="A146" s="55" t="s">
        <v>502</v>
      </c>
      <c r="B146" s="55" t="s">
        <v>417</v>
      </c>
      <c r="C146" s="55" t="s">
        <v>1637</v>
      </c>
      <c r="D146" s="55" t="s">
        <v>417</v>
      </c>
      <c r="E146" s="55" t="s">
        <v>426</v>
      </c>
      <c r="F146" s="55" t="s">
        <v>449</v>
      </c>
      <c r="G146" s="68">
        <v>0</v>
      </c>
      <c r="H146" s="68">
        <v>64378</v>
      </c>
      <c r="I146" s="68">
        <v>0</v>
      </c>
      <c r="J146" s="68">
        <f>Tableau2526[[#This Row],[Mission globale]]+Tableau2526[[#This Row],[Entente
activité spécifique  ]]+I146</f>
        <v>64378</v>
      </c>
    </row>
    <row r="147" spans="1:10" s="34" customFormat="1" x14ac:dyDescent="0.25">
      <c r="A147" s="55" t="s">
        <v>218</v>
      </c>
      <c r="B147" s="55" t="s">
        <v>525</v>
      </c>
      <c r="C147" s="55" t="s">
        <v>457</v>
      </c>
      <c r="D147" s="55" t="s">
        <v>526</v>
      </c>
      <c r="E147" s="55" t="s">
        <v>489</v>
      </c>
      <c r="F147" s="55" t="s">
        <v>433</v>
      </c>
      <c r="G147" s="68">
        <v>414920</v>
      </c>
      <c r="H147" s="68">
        <v>82221</v>
      </c>
      <c r="I147" s="68">
        <v>0</v>
      </c>
      <c r="J147" s="68">
        <f>Tableau2526[[#This Row],[Mission globale]]+Tableau2526[[#This Row],[Entente
activité spécifique  ]]+I147</f>
        <v>497141</v>
      </c>
    </row>
    <row r="148" spans="1:10" s="34" customFormat="1" x14ac:dyDescent="0.25">
      <c r="A148" s="55" t="s">
        <v>484</v>
      </c>
      <c r="B148" s="55" t="s">
        <v>425</v>
      </c>
      <c r="C148" s="55" t="s">
        <v>545</v>
      </c>
      <c r="D148" s="55" t="s">
        <v>441</v>
      </c>
      <c r="E148" s="55" t="s">
        <v>409</v>
      </c>
      <c r="F148" s="55" t="s">
        <v>410</v>
      </c>
      <c r="G148" s="68">
        <v>191007</v>
      </c>
      <c r="H148" s="68">
        <v>1046</v>
      </c>
      <c r="I148" s="68">
        <v>0</v>
      </c>
      <c r="J148" s="68">
        <f>Tableau2526[[#This Row],[Mission globale]]+Tableau2526[[#This Row],[Entente
activité spécifique  ]]+I148</f>
        <v>192053</v>
      </c>
    </row>
    <row r="149" spans="1:10" s="34" customFormat="1" x14ac:dyDescent="0.25">
      <c r="A149" s="55" t="s">
        <v>485</v>
      </c>
      <c r="B149" s="55" t="s">
        <v>417</v>
      </c>
      <c r="C149" s="55" t="s">
        <v>457</v>
      </c>
      <c r="D149" s="55" t="s">
        <v>417</v>
      </c>
      <c r="E149" s="55" t="s">
        <v>418</v>
      </c>
      <c r="F149" s="55" t="s">
        <v>419</v>
      </c>
      <c r="G149" s="68">
        <v>0</v>
      </c>
      <c r="H149" s="68">
        <v>13275</v>
      </c>
      <c r="I149" s="68">
        <v>5388</v>
      </c>
      <c r="J149" s="68">
        <f>Tableau2526[[#This Row],[Mission globale]]+Tableau2526[[#This Row],[Entente
activité spécifique  ]]+I149</f>
        <v>18663</v>
      </c>
    </row>
    <row r="150" spans="1:10" s="34" customFormat="1" x14ac:dyDescent="0.25">
      <c r="A150" s="55" t="s">
        <v>393</v>
      </c>
      <c r="B150" s="55" t="s">
        <v>525</v>
      </c>
      <c r="C150" s="55" t="s">
        <v>590</v>
      </c>
      <c r="D150" s="55" t="s">
        <v>441</v>
      </c>
      <c r="E150" s="55" t="s">
        <v>418</v>
      </c>
      <c r="F150" s="55" t="s">
        <v>419</v>
      </c>
      <c r="G150" s="68">
        <v>198131</v>
      </c>
      <c r="H150" s="68">
        <v>1046</v>
      </c>
      <c r="I150" s="68">
        <v>0</v>
      </c>
      <c r="J150" s="68">
        <f>Tableau2526[[#This Row],[Mission globale]]+Tableau2526[[#This Row],[Entente
activité spécifique  ]]+I150</f>
        <v>199177</v>
      </c>
    </row>
    <row r="151" spans="1:10" s="34" customFormat="1" x14ac:dyDescent="0.25">
      <c r="A151" s="55" t="s">
        <v>316</v>
      </c>
      <c r="B151" s="55" t="s">
        <v>525</v>
      </c>
      <c r="C151" s="55" t="s">
        <v>607</v>
      </c>
      <c r="D151" s="55" t="s">
        <v>429</v>
      </c>
      <c r="E151" s="55" t="s">
        <v>442</v>
      </c>
      <c r="F151" s="55" t="s">
        <v>451</v>
      </c>
      <c r="G151" s="68">
        <v>350752</v>
      </c>
      <c r="H151" s="68">
        <v>87417</v>
      </c>
      <c r="I151" s="68">
        <v>0</v>
      </c>
      <c r="J151" s="68">
        <f>Tableau2526[[#This Row],[Mission globale]]+Tableau2526[[#This Row],[Entente
activité spécifique  ]]+I151</f>
        <v>438169</v>
      </c>
    </row>
    <row r="152" spans="1:10" s="34" customFormat="1" x14ac:dyDescent="0.25">
      <c r="A152" s="55" t="s">
        <v>319</v>
      </c>
      <c r="B152" s="55" t="s">
        <v>525</v>
      </c>
      <c r="C152" s="55" t="s">
        <v>420</v>
      </c>
      <c r="D152" s="55" t="s">
        <v>526</v>
      </c>
      <c r="E152" s="55" t="s">
        <v>489</v>
      </c>
      <c r="F152" s="55" t="s">
        <v>433</v>
      </c>
      <c r="G152" s="68">
        <v>265948</v>
      </c>
      <c r="H152" s="68">
        <v>1046</v>
      </c>
      <c r="I152" s="68">
        <v>0</v>
      </c>
      <c r="J152" s="68">
        <f>Tableau2526[[#This Row],[Mission globale]]+Tableau2526[[#This Row],[Entente
activité spécifique  ]]+I152</f>
        <v>266994</v>
      </c>
    </row>
    <row r="153" spans="1:10" s="34" customFormat="1" x14ac:dyDescent="0.25">
      <c r="A153" s="55" t="s">
        <v>301</v>
      </c>
      <c r="B153" s="55" t="s">
        <v>425</v>
      </c>
      <c r="C153" s="55" t="s">
        <v>436</v>
      </c>
      <c r="D153" s="55" t="s">
        <v>526</v>
      </c>
      <c r="E153" s="55" t="s">
        <v>409</v>
      </c>
      <c r="F153" s="55" t="s">
        <v>410</v>
      </c>
      <c r="G153" s="68">
        <v>168932</v>
      </c>
      <c r="H153" s="68">
        <v>14177</v>
      </c>
      <c r="I153" s="68">
        <v>0</v>
      </c>
      <c r="J153" s="68">
        <f>Tableau2526[[#This Row],[Mission globale]]+Tableau2526[[#This Row],[Entente
activité spécifique  ]]+I153</f>
        <v>183109</v>
      </c>
    </row>
    <row r="154" spans="1:10" s="34" customFormat="1" x14ac:dyDescent="0.25">
      <c r="A154" s="55" t="s">
        <v>1703</v>
      </c>
      <c r="B154" s="55" t="s">
        <v>525</v>
      </c>
      <c r="C154" s="55" t="s">
        <v>430</v>
      </c>
      <c r="D154" s="55" t="s">
        <v>526</v>
      </c>
      <c r="E154" s="55" t="s">
        <v>434</v>
      </c>
      <c r="F154" s="55" t="s">
        <v>434</v>
      </c>
      <c r="G154" s="68">
        <v>284023</v>
      </c>
      <c r="H154" s="68">
        <v>14543</v>
      </c>
      <c r="I154" s="68">
        <v>0</v>
      </c>
      <c r="J154" s="68">
        <f>Tableau2526[[#This Row],[Mission globale]]+Tableau2526[[#This Row],[Entente
activité spécifique  ]]+I154</f>
        <v>298566</v>
      </c>
    </row>
    <row r="155" spans="1:10" s="34" customFormat="1" x14ac:dyDescent="0.25">
      <c r="A155" s="55" t="s">
        <v>288</v>
      </c>
      <c r="B155" s="55" t="s">
        <v>525</v>
      </c>
      <c r="C155" s="55" t="s">
        <v>436</v>
      </c>
      <c r="D155" s="55" t="s">
        <v>526</v>
      </c>
      <c r="E155" s="55" t="s">
        <v>412</v>
      </c>
      <c r="F155" s="55" t="s">
        <v>423</v>
      </c>
      <c r="G155" s="68">
        <v>257086</v>
      </c>
      <c r="H155" s="68">
        <v>5498</v>
      </c>
      <c r="I155" s="68">
        <v>0</v>
      </c>
      <c r="J155" s="68">
        <f>Tableau2526[[#This Row],[Mission globale]]+Tableau2526[[#This Row],[Entente
activité spécifique  ]]+I155</f>
        <v>262584</v>
      </c>
    </row>
    <row r="156" spans="1:10" s="34" customFormat="1" x14ac:dyDescent="0.25">
      <c r="A156" s="55" t="s">
        <v>486</v>
      </c>
      <c r="B156" s="55" t="s">
        <v>417</v>
      </c>
      <c r="C156" s="55" t="s">
        <v>607</v>
      </c>
      <c r="D156" s="55" t="s">
        <v>417</v>
      </c>
      <c r="E156" s="55" t="s">
        <v>434</v>
      </c>
      <c r="F156" s="55" t="s">
        <v>1720</v>
      </c>
      <c r="G156" s="68">
        <v>0</v>
      </c>
      <c r="H156" s="68">
        <v>186068</v>
      </c>
      <c r="I156" s="68">
        <v>0</v>
      </c>
      <c r="J156" s="68">
        <f>Tableau2526[[#This Row],[Mission globale]]+Tableau2526[[#This Row],[Entente
activité spécifique  ]]+I156</f>
        <v>186068</v>
      </c>
    </row>
    <row r="157" spans="1:10" s="34" customFormat="1" x14ac:dyDescent="0.25">
      <c r="A157" s="55" t="s">
        <v>302</v>
      </c>
      <c r="B157" s="55" t="s">
        <v>525</v>
      </c>
      <c r="C157" s="55" t="s">
        <v>436</v>
      </c>
      <c r="D157" s="55" t="s">
        <v>526</v>
      </c>
      <c r="E157" s="55" t="s">
        <v>426</v>
      </c>
      <c r="F157" s="55" t="s">
        <v>427</v>
      </c>
      <c r="G157" s="68">
        <v>255342</v>
      </c>
      <c r="H157" s="68">
        <v>52970</v>
      </c>
      <c r="I157" s="68">
        <v>0</v>
      </c>
      <c r="J157" s="68">
        <f>Tableau2526[[#This Row],[Mission globale]]+Tableau2526[[#This Row],[Entente
activité spécifique  ]]+I157</f>
        <v>308312</v>
      </c>
    </row>
    <row r="158" spans="1:10" s="34" customFormat="1" x14ac:dyDescent="0.25">
      <c r="A158" s="55" t="s">
        <v>370</v>
      </c>
      <c r="B158" s="55" t="s">
        <v>525</v>
      </c>
      <c r="C158" s="55" t="s">
        <v>407</v>
      </c>
      <c r="D158" s="55" t="s">
        <v>526</v>
      </c>
      <c r="E158" s="55" t="s">
        <v>426</v>
      </c>
      <c r="F158" s="55" t="s">
        <v>427</v>
      </c>
      <c r="G158" s="68">
        <v>259058</v>
      </c>
      <c r="H158" s="68">
        <v>59732</v>
      </c>
      <c r="I158" s="68">
        <v>0</v>
      </c>
      <c r="J158" s="68">
        <f>Tableau2526[[#This Row],[Mission globale]]+Tableau2526[[#This Row],[Entente
activité spécifique  ]]+I158</f>
        <v>318790</v>
      </c>
    </row>
    <row r="159" spans="1:10" s="34" customFormat="1" x14ac:dyDescent="0.25">
      <c r="A159" s="55" t="s">
        <v>349</v>
      </c>
      <c r="B159" s="55" t="s">
        <v>659</v>
      </c>
      <c r="C159" s="55" t="s">
        <v>607</v>
      </c>
      <c r="D159" s="55" t="s">
        <v>429</v>
      </c>
      <c r="E159" s="55" t="s">
        <v>438</v>
      </c>
      <c r="F159" s="55" t="s">
        <v>459</v>
      </c>
      <c r="G159" s="68">
        <v>318664</v>
      </c>
      <c r="H159" s="68">
        <v>40708</v>
      </c>
      <c r="I159" s="68">
        <v>73431</v>
      </c>
      <c r="J159" s="68">
        <f>Tableau2526[[#This Row],[Mission globale]]+Tableau2526[[#This Row],[Entente
activité spécifique  ]]+I159</f>
        <v>432803</v>
      </c>
    </row>
    <row r="160" spans="1:10" s="34" customFormat="1" x14ac:dyDescent="0.25">
      <c r="A160" s="55" t="s">
        <v>291</v>
      </c>
      <c r="B160" s="55" t="s">
        <v>525</v>
      </c>
      <c r="C160" s="55" t="s">
        <v>430</v>
      </c>
      <c r="D160" s="55" t="s">
        <v>526</v>
      </c>
      <c r="E160" s="55" t="s">
        <v>412</v>
      </c>
      <c r="F160" s="55" t="s">
        <v>421</v>
      </c>
      <c r="G160" s="68">
        <v>257496</v>
      </c>
      <c r="H160" s="68">
        <v>46556</v>
      </c>
      <c r="I160" s="68">
        <v>0</v>
      </c>
      <c r="J160" s="68">
        <f>Tableau2526[[#This Row],[Mission globale]]+Tableau2526[[#This Row],[Entente
activité spécifique  ]]+I160</f>
        <v>304052</v>
      </c>
    </row>
    <row r="161" spans="1:10" s="34" customFormat="1" x14ac:dyDescent="0.25">
      <c r="A161" s="55" t="s">
        <v>279</v>
      </c>
      <c r="B161" s="55" t="s">
        <v>425</v>
      </c>
      <c r="C161" s="55" t="s">
        <v>1759</v>
      </c>
      <c r="D161" s="55" t="s">
        <v>441</v>
      </c>
      <c r="E161" s="55" t="s">
        <v>418</v>
      </c>
      <c r="F161" s="55" t="s">
        <v>419</v>
      </c>
      <c r="G161" s="68">
        <v>261814</v>
      </c>
      <c r="H161" s="68">
        <v>6843</v>
      </c>
      <c r="I161" s="68">
        <v>0</v>
      </c>
      <c r="J161" s="68">
        <f>Tableau2526[[#This Row],[Mission globale]]+Tableau2526[[#This Row],[Entente
activité spécifique  ]]+I161</f>
        <v>268657</v>
      </c>
    </row>
    <row r="162" spans="1:10" s="34" customFormat="1" x14ac:dyDescent="0.25">
      <c r="A162" s="55" t="s">
        <v>252</v>
      </c>
      <c r="B162" s="55" t="s">
        <v>525</v>
      </c>
      <c r="C162" s="55" t="s">
        <v>420</v>
      </c>
      <c r="D162" s="55" t="s">
        <v>526</v>
      </c>
      <c r="E162" s="55" t="s">
        <v>418</v>
      </c>
      <c r="F162" s="55" t="s">
        <v>419</v>
      </c>
      <c r="G162" s="68">
        <v>252784</v>
      </c>
      <c r="H162" s="68">
        <v>9213</v>
      </c>
      <c r="I162" s="68">
        <v>232904</v>
      </c>
      <c r="J162" s="68">
        <f>Tableau2526[[#This Row],[Mission globale]]+Tableau2526[[#This Row],[Entente
activité spécifique  ]]+I162</f>
        <v>494901</v>
      </c>
    </row>
    <row r="163" spans="1:10" s="34" customFormat="1" x14ac:dyDescent="0.25">
      <c r="A163" s="55" t="s">
        <v>326</v>
      </c>
      <c r="B163" s="55" t="s">
        <v>525</v>
      </c>
      <c r="C163" s="55" t="s">
        <v>607</v>
      </c>
      <c r="D163" s="55" t="s">
        <v>429</v>
      </c>
      <c r="E163" s="55" t="s">
        <v>440</v>
      </c>
      <c r="F163" s="55" t="s">
        <v>440</v>
      </c>
      <c r="G163" s="68">
        <v>323846</v>
      </c>
      <c r="H163" s="68">
        <v>1046</v>
      </c>
      <c r="I163" s="68">
        <v>0</v>
      </c>
      <c r="J163" s="68">
        <f>Tableau2526[[#This Row],[Mission globale]]+Tableau2526[[#This Row],[Entente
activité spécifique  ]]+I163</f>
        <v>324892</v>
      </c>
    </row>
    <row r="164" spans="1:10" s="34" customFormat="1" x14ac:dyDescent="0.25">
      <c r="A164" s="55" t="s">
        <v>231</v>
      </c>
      <c r="B164" s="55" t="s">
        <v>425</v>
      </c>
      <c r="C164" s="55" t="s">
        <v>420</v>
      </c>
      <c r="D164" s="55" t="s">
        <v>422</v>
      </c>
      <c r="E164" s="55" t="s">
        <v>426</v>
      </c>
      <c r="F164" s="55" t="s">
        <v>427</v>
      </c>
      <c r="G164" s="68">
        <v>157282</v>
      </c>
      <c r="H164" s="68">
        <v>3422</v>
      </c>
      <c r="I164" s="68">
        <v>0</v>
      </c>
      <c r="J164" s="68">
        <f>Tableau2526[[#This Row],[Mission globale]]+Tableau2526[[#This Row],[Entente
activité spécifique  ]]+I164</f>
        <v>160704</v>
      </c>
    </row>
    <row r="165" spans="1:10" s="34" customFormat="1" x14ac:dyDescent="0.25">
      <c r="A165" s="55" t="s">
        <v>268</v>
      </c>
      <c r="B165" s="55" t="s">
        <v>425</v>
      </c>
      <c r="C165" s="55" t="s">
        <v>420</v>
      </c>
      <c r="D165" s="55" t="s">
        <v>422</v>
      </c>
      <c r="E165" s="55" t="s">
        <v>426</v>
      </c>
      <c r="F165" s="55" t="s">
        <v>427</v>
      </c>
      <c r="G165" s="68">
        <v>187968</v>
      </c>
      <c r="H165" s="68">
        <v>132366</v>
      </c>
      <c r="I165" s="68">
        <v>0</v>
      </c>
      <c r="J165" s="68">
        <f>Tableau2526[[#This Row],[Mission globale]]+Tableau2526[[#This Row],[Entente
activité spécifique  ]]+I165</f>
        <v>320334</v>
      </c>
    </row>
    <row r="166" spans="1:10" s="34" customFormat="1" x14ac:dyDescent="0.25">
      <c r="A166" s="55" t="s">
        <v>221</v>
      </c>
      <c r="B166" s="55" t="s">
        <v>425</v>
      </c>
      <c r="C166" s="55" t="s">
        <v>420</v>
      </c>
      <c r="D166" s="55" t="s">
        <v>422</v>
      </c>
      <c r="E166" s="55" t="s">
        <v>426</v>
      </c>
      <c r="F166" s="55" t="s">
        <v>427</v>
      </c>
      <c r="G166" s="68">
        <v>163539</v>
      </c>
      <c r="H166" s="68">
        <v>9764</v>
      </c>
      <c r="I166" s="68">
        <v>0</v>
      </c>
      <c r="J166" s="68">
        <f>Tableau2526[[#This Row],[Mission globale]]+Tableau2526[[#This Row],[Entente
activité spécifique  ]]+I166</f>
        <v>173303</v>
      </c>
    </row>
    <row r="167" spans="1:10" s="34" customFormat="1" x14ac:dyDescent="0.25">
      <c r="A167" s="55" t="s">
        <v>303</v>
      </c>
      <c r="B167" s="55" t="s">
        <v>425</v>
      </c>
      <c r="C167" s="55" t="s">
        <v>420</v>
      </c>
      <c r="D167" s="55" t="s">
        <v>422</v>
      </c>
      <c r="E167" s="55" t="s">
        <v>426</v>
      </c>
      <c r="F167" s="55" t="s">
        <v>427</v>
      </c>
      <c r="G167" s="68">
        <v>161728</v>
      </c>
      <c r="H167" s="68">
        <v>7797</v>
      </c>
      <c r="I167" s="68">
        <v>0</v>
      </c>
      <c r="J167" s="68">
        <f>Tableau2526[[#This Row],[Mission globale]]+Tableau2526[[#This Row],[Entente
activité spécifique  ]]+I167</f>
        <v>169525</v>
      </c>
    </row>
    <row r="168" spans="1:10" s="34" customFormat="1" x14ac:dyDescent="0.25">
      <c r="A168" s="55" t="s">
        <v>300</v>
      </c>
      <c r="B168" s="55" t="s">
        <v>425</v>
      </c>
      <c r="C168" s="55" t="s">
        <v>428</v>
      </c>
      <c r="D168" s="55" t="s">
        <v>422</v>
      </c>
      <c r="E168" s="55" t="s">
        <v>426</v>
      </c>
      <c r="F168" s="55" t="s">
        <v>427</v>
      </c>
      <c r="G168" s="68">
        <v>168058</v>
      </c>
      <c r="H168" s="68">
        <v>3622</v>
      </c>
      <c r="I168" s="68">
        <v>0</v>
      </c>
      <c r="J168" s="68">
        <f>Tableau2526[[#This Row],[Mission globale]]+Tableau2526[[#This Row],[Entente
activité spécifique  ]]+I168</f>
        <v>171680</v>
      </c>
    </row>
    <row r="169" spans="1:10" s="34" customFormat="1" x14ac:dyDescent="0.25">
      <c r="A169" s="55" t="s">
        <v>219</v>
      </c>
      <c r="B169" s="55" t="s">
        <v>425</v>
      </c>
      <c r="C169" s="55" t="s">
        <v>420</v>
      </c>
      <c r="D169" s="55" t="s">
        <v>422</v>
      </c>
      <c r="E169" s="55" t="s">
        <v>426</v>
      </c>
      <c r="F169" s="55" t="s">
        <v>427</v>
      </c>
      <c r="G169" s="68">
        <v>160406</v>
      </c>
      <c r="H169" s="68">
        <v>8603</v>
      </c>
      <c r="I169" s="68">
        <v>0</v>
      </c>
      <c r="J169" s="68">
        <f>Tableau2526[[#This Row],[Mission globale]]+Tableau2526[[#This Row],[Entente
activité spécifique  ]]+I169</f>
        <v>169009</v>
      </c>
    </row>
    <row r="170" spans="1:10" s="34" customFormat="1" x14ac:dyDescent="0.25">
      <c r="A170" s="55" t="s">
        <v>237</v>
      </c>
      <c r="B170" s="55" t="s">
        <v>425</v>
      </c>
      <c r="C170" s="55" t="s">
        <v>420</v>
      </c>
      <c r="D170" s="55" t="s">
        <v>422</v>
      </c>
      <c r="E170" s="55" t="s">
        <v>426</v>
      </c>
      <c r="F170" s="55" t="s">
        <v>427</v>
      </c>
      <c r="G170" s="68">
        <v>166674</v>
      </c>
      <c r="H170" s="68">
        <v>5911</v>
      </c>
      <c r="I170" s="68">
        <v>0</v>
      </c>
      <c r="J170" s="68">
        <f>Tableau2526[[#This Row],[Mission globale]]+Tableau2526[[#This Row],[Entente
activité spécifique  ]]+I170</f>
        <v>172585</v>
      </c>
    </row>
    <row r="171" spans="1:10" s="34" customFormat="1" x14ac:dyDescent="0.25">
      <c r="A171" s="55" t="s">
        <v>220</v>
      </c>
      <c r="B171" s="55" t="s">
        <v>425</v>
      </c>
      <c r="C171" s="55" t="s">
        <v>420</v>
      </c>
      <c r="D171" s="55" t="s">
        <v>422</v>
      </c>
      <c r="E171" s="55" t="s">
        <v>426</v>
      </c>
      <c r="F171" s="55" t="s">
        <v>427</v>
      </c>
      <c r="G171" s="68">
        <v>210996</v>
      </c>
      <c r="H171" s="68">
        <v>4310</v>
      </c>
      <c r="I171" s="68">
        <v>0</v>
      </c>
      <c r="J171" s="68">
        <f>Tableau2526[[#This Row],[Mission globale]]+Tableau2526[[#This Row],[Entente
activité spécifique  ]]+I171</f>
        <v>215306</v>
      </c>
    </row>
    <row r="172" spans="1:10" s="34" customFormat="1" x14ac:dyDescent="0.25">
      <c r="A172" s="55" t="s">
        <v>269</v>
      </c>
      <c r="B172" s="55" t="s">
        <v>425</v>
      </c>
      <c r="C172" s="55" t="s">
        <v>420</v>
      </c>
      <c r="D172" s="55" t="s">
        <v>422</v>
      </c>
      <c r="E172" s="55" t="s">
        <v>426</v>
      </c>
      <c r="F172" s="55" t="s">
        <v>427</v>
      </c>
      <c r="G172" s="68">
        <v>64018</v>
      </c>
      <c r="H172" s="68">
        <v>6048</v>
      </c>
      <c r="I172" s="68">
        <v>0</v>
      </c>
      <c r="J172" s="68">
        <f>Tableau2526[[#This Row],[Mission globale]]+Tableau2526[[#This Row],[Entente
activité spécifique  ]]+I172</f>
        <v>70066</v>
      </c>
    </row>
    <row r="173" spans="1:10" s="34" customFormat="1" x14ac:dyDescent="0.25">
      <c r="A173" s="55" t="s">
        <v>362</v>
      </c>
      <c r="B173" s="55" t="s">
        <v>417</v>
      </c>
      <c r="C173" s="55" t="s">
        <v>416</v>
      </c>
      <c r="D173" s="55" t="s">
        <v>417</v>
      </c>
      <c r="E173" s="55" t="s">
        <v>434</v>
      </c>
      <c r="F173" s="55" t="s">
        <v>434</v>
      </c>
      <c r="G173" s="68">
        <v>0</v>
      </c>
      <c r="H173" s="68">
        <v>191776</v>
      </c>
      <c r="I173" s="68">
        <v>0</v>
      </c>
      <c r="J173" s="68">
        <f>Tableau2526[[#This Row],[Mission globale]]+Tableau2526[[#This Row],[Entente
activité spécifique  ]]+I173</f>
        <v>191776</v>
      </c>
    </row>
    <row r="174" spans="1:10" s="34" customFormat="1" x14ac:dyDescent="0.25">
      <c r="A174" s="55" t="s">
        <v>1851</v>
      </c>
      <c r="B174" s="55" t="s">
        <v>417</v>
      </c>
      <c r="C174" s="55" t="s">
        <v>607</v>
      </c>
      <c r="D174" s="55" t="s">
        <v>417</v>
      </c>
      <c r="E174" s="55" t="s">
        <v>434</v>
      </c>
      <c r="F174" s="55" t="s">
        <v>434</v>
      </c>
      <c r="G174" s="68">
        <v>0</v>
      </c>
      <c r="H174" s="68">
        <v>208951</v>
      </c>
      <c r="I174" s="68">
        <v>0</v>
      </c>
      <c r="J174" s="68">
        <f>Tableau2526[[#This Row],[Mission globale]]+Tableau2526[[#This Row],[Entente
activité spécifique  ]]+I174</f>
        <v>208951</v>
      </c>
    </row>
    <row r="175" spans="1:10" s="34" customFormat="1" x14ac:dyDescent="0.25">
      <c r="A175" s="55" t="s">
        <v>328</v>
      </c>
      <c r="B175" s="55" t="s">
        <v>659</v>
      </c>
      <c r="C175" s="55" t="s">
        <v>660</v>
      </c>
      <c r="D175" s="55" t="s">
        <v>441</v>
      </c>
      <c r="E175" s="55" t="s">
        <v>440</v>
      </c>
      <c r="F175" s="55" t="s">
        <v>440</v>
      </c>
      <c r="G175" s="68">
        <v>547186</v>
      </c>
      <c r="H175" s="68">
        <v>550065</v>
      </c>
      <c r="I175" s="68">
        <v>37240</v>
      </c>
      <c r="J175" s="68">
        <f>Tableau2526[[#This Row],[Mission globale]]+Tableau2526[[#This Row],[Entente
activité spécifique  ]]+I175</f>
        <v>1134491</v>
      </c>
    </row>
    <row r="176" spans="1:10" s="34" customFormat="1" x14ac:dyDescent="0.25">
      <c r="A176" s="55" t="s">
        <v>391</v>
      </c>
      <c r="B176" s="55" t="s">
        <v>425</v>
      </c>
      <c r="C176" s="55" t="s">
        <v>815</v>
      </c>
      <c r="D176" s="55" t="s">
        <v>441</v>
      </c>
      <c r="E176" s="55" t="s">
        <v>418</v>
      </c>
      <c r="F176" s="55" t="s">
        <v>445</v>
      </c>
      <c r="G176" s="68">
        <v>176219</v>
      </c>
      <c r="H176" s="68">
        <v>1046</v>
      </c>
      <c r="I176" s="68">
        <v>0</v>
      </c>
      <c r="J176" s="68">
        <f>Tableau2526[[#This Row],[Mission globale]]+Tableau2526[[#This Row],[Entente
activité spécifique  ]]+I176</f>
        <v>177265</v>
      </c>
    </row>
    <row r="177" spans="1:10" s="34" customFormat="1" x14ac:dyDescent="0.25">
      <c r="A177" s="55" t="s">
        <v>487</v>
      </c>
      <c r="B177" s="55" t="s">
        <v>460</v>
      </c>
      <c r="C177" s="55" t="s">
        <v>607</v>
      </c>
      <c r="D177" s="55" t="s">
        <v>429</v>
      </c>
      <c r="E177" s="55" t="s">
        <v>440</v>
      </c>
      <c r="F177" s="55" t="s">
        <v>440</v>
      </c>
      <c r="G177" s="68">
        <v>15355</v>
      </c>
      <c r="H177" s="68">
        <v>0</v>
      </c>
      <c r="I177" s="68">
        <v>0</v>
      </c>
      <c r="J177" s="68">
        <f>Tableau2526[[#This Row],[Mission globale]]+Tableau2526[[#This Row],[Entente
activité spécifique  ]]+I177</f>
        <v>15355</v>
      </c>
    </row>
    <row r="178" spans="1:10" s="34" customFormat="1" x14ac:dyDescent="0.25">
      <c r="A178" s="55" t="s">
        <v>314</v>
      </c>
      <c r="B178" s="55" t="s">
        <v>460</v>
      </c>
      <c r="C178" s="55" t="s">
        <v>607</v>
      </c>
      <c r="D178" s="55" t="s">
        <v>429</v>
      </c>
      <c r="E178" s="55" t="s">
        <v>442</v>
      </c>
      <c r="F178" s="55" t="s">
        <v>461</v>
      </c>
      <c r="G178" s="68">
        <v>283960</v>
      </c>
      <c r="H178" s="68">
        <v>1119</v>
      </c>
      <c r="I178" s="68">
        <v>0</v>
      </c>
      <c r="J178" s="68">
        <f>Tableau2526[[#This Row],[Mission globale]]+Tableau2526[[#This Row],[Entente
activité spécifique  ]]+I178</f>
        <v>285079</v>
      </c>
    </row>
    <row r="179" spans="1:10" s="34" customFormat="1" x14ac:dyDescent="0.25">
      <c r="A179" s="55" t="s">
        <v>505</v>
      </c>
      <c r="B179" s="55"/>
      <c r="C179" s="55"/>
      <c r="D179" s="55"/>
      <c r="E179" s="55"/>
      <c r="F179" s="55"/>
      <c r="G179" s="69"/>
      <c r="H179" s="69"/>
      <c r="I179" s="69"/>
      <c r="J179" s="70">
        <f>SUBTOTAL(109,Tableau2526[Total])</f>
        <v>55948427</v>
      </c>
    </row>
    <row r="183" spans="1:10" s="34" customFormat="1" x14ac:dyDescent="0.25">
      <c r="G183" s="5"/>
      <c r="H183" s="5"/>
      <c r="I183" s="5"/>
      <c r="J183" s="5"/>
    </row>
    <row r="184" spans="1:10" s="34" customFormat="1" x14ac:dyDescent="0.25">
      <c r="A184" s="55"/>
      <c r="G184" s="5"/>
      <c r="H184" s="5"/>
      <c r="I184" s="5"/>
      <c r="J184" s="5"/>
    </row>
    <row r="185" spans="1:10" s="34" customFormat="1" x14ac:dyDescent="0.25">
      <c r="A185" s="55"/>
      <c r="G185" s="5"/>
      <c r="H185" s="5"/>
      <c r="I185" s="5"/>
      <c r="J185" s="5"/>
    </row>
    <row r="186" spans="1:10" s="34" customFormat="1" x14ac:dyDescent="0.25">
      <c r="A186" s="55"/>
      <c r="G186" s="5"/>
      <c r="H186" s="5"/>
      <c r="I186" s="5"/>
      <c r="J186" s="5"/>
    </row>
    <row r="187" spans="1:10" s="34" customFormat="1" x14ac:dyDescent="0.25">
      <c r="A187" s="55"/>
      <c r="G187" s="5"/>
      <c r="H187" s="5"/>
      <c r="I187" s="5"/>
      <c r="J187" s="5"/>
    </row>
    <row r="188" spans="1:10" s="34" customFormat="1" x14ac:dyDescent="0.25">
      <c r="A188" s="55"/>
      <c r="G188" s="5"/>
      <c r="H188" s="5"/>
      <c r="I188" s="5"/>
      <c r="J188" s="5"/>
    </row>
    <row r="189" spans="1:10" s="34" customFormat="1" x14ac:dyDescent="0.25">
      <c r="A189" s="55"/>
      <c r="G189" s="5"/>
      <c r="H189" s="5"/>
      <c r="I189" s="5"/>
      <c r="J189" s="5"/>
    </row>
    <row r="190" spans="1:10" s="34" customFormat="1" x14ac:dyDescent="0.25">
      <c r="A190" s="55"/>
      <c r="G190" s="5"/>
      <c r="H190" s="5"/>
      <c r="I190" s="5"/>
      <c r="J190" s="5"/>
    </row>
    <row r="191" spans="1:10" s="34" customFormat="1" x14ac:dyDescent="0.25">
      <c r="A191" s="55"/>
      <c r="G191" s="5"/>
      <c r="H191" s="5"/>
      <c r="I191" s="5"/>
      <c r="J191" s="5"/>
    </row>
    <row r="192" spans="1:10" s="34" customFormat="1" x14ac:dyDescent="0.25">
      <c r="A192" s="55"/>
      <c r="G192" s="5"/>
      <c r="H192" s="5"/>
      <c r="I192" s="5"/>
      <c r="J192" s="5"/>
    </row>
    <row r="193" spans="1:10" s="34" customFormat="1" x14ac:dyDescent="0.25">
      <c r="A193" s="55"/>
      <c r="G193" s="5"/>
      <c r="H193" s="5"/>
      <c r="I193" s="5"/>
      <c r="J193" s="5"/>
    </row>
    <row r="194" spans="1:10" s="34" customFormat="1" x14ac:dyDescent="0.25">
      <c r="A194" s="55"/>
      <c r="G194" s="5"/>
      <c r="H194" s="5"/>
      <c r="I194" s="5"/>
      <c r="J194" s="5"/>
    </row>
    <row r="195" spans="1:10" s="34" customFormat="1" x14ac:dyDescent="0.25">
      <c r="A195" s="55"/>
      <c r="G195" s="5"/>
      <c r="H195" s="5"/>
      <c r="I195" s="5"/>
      <c r="J195" s="5"/>
    </row>
    <row r="196" spans="1:10" s="34" customFormat="1" x14ac:dyDescent="0.25">
      <c r="A196" s="55"/>
      <c r="G196" s="5"/>
      <c r="H196" s="5"/>
      <c r="I196" s="5"/>
      <c r="J196" s="5"/>
    </row>
    <row r="197" spans="1:10" s="34" customFormat="1" x14ac:dyDescent="0.25">
      <c r="A197" s="55"/>
      <c r="G197" s="5"/>
      <c r="H197" s="5"/>
      <c r="I197" s="5"/>
      <c r="J197" s="5"/>
    </row>
    <row r="198" spans="1:10" s="34" customFormat="1" x14ac:dyDescent="0.25">
      <c r="A198" s="55"/>
      <c r="G198" s="5"/>
      <c r="H198" s="5"/>
      <c r="I198" s="5"/>
      <c r="J198" s="5"/>
    </row>
    <row r="199" spans="1:10" s="34" customFormat="1" x14ac:dyDescent="0.25">
      <c r="A199" s="55"/>
      <c r="G199" s="5"/>
      <c r="H199" s="5"/>
      <c r="I199" s="5"/>
      <c r="J199" s="5"/>
    </row>
    <row r="200" spans="1:10" s="34" customFormat="1" x14ac:dyDescent="0.25">
      <c r="A200" s="55"/>
      <c r="G200" s="5"/>
      <c r="H200" s="5"/>
      <c r="I200" s="5"/>
      <c r="J200" s="5"/>
    </row>
    <row r="201" spans="1:10" s="34" customFormat="1" x14ac:dyDescent="0.25">
      <c r="A201" s="55"/>
      <c r="G201" s="5"/>
      <c r="H201" s="5"/>
      <c r="I201" s="5"/>
      <c r="J201" s="5"/>
    </row>
    <row r="202" spans="1:10" s="34" customFormat="1" x14ac:dyDescent="0.25">
      <c r="A202" s="55"/>
      <c r="G202" s="5"/>
      <c r="H202" s="5"/>
      <c r="I202" s="5"/>
      <c r="J202" s="5"/>
    </row>
    <row r="203" spans="1:10" s="34" customFormat="1" x14ac:dyDescent="0.25">
      <c r="A203" s="55"/>
      <c r="G203" s="5"/>
      <c r="H203" s="5"/>
      <c r="I203" s="5"/>
      <c r="J203" s="5"/>
    </row>
    <row r="204" spans="1:10" s="34" customFormat="1" x14ac:dyDescent="0.25">
      <c r="A204" s="55"/>
      <c r="G204" s="5"/>
      <c r="H204" s="5"/>
      <c r="I204" s="5"/>
      <c r="J204" s="5"/>
    </row>
    <row r="205" spans="1:10" s="34" customFormat="1" x14ac:dyDescent="0.25">
      <c r="A205" s="55"/>
      <c r="G205" s="5"/>
      <c r="H205" s="5"/>
      <c r="I205" s="5"/>
      <c r="J205" s="5"/>
    </row>
    <row r="206" spans="1:10" s="34" customFormat="1" x14ac:dyDescent="0.25">
      <c r="A206" s="55"/>
      <c r="G206" s="5"/>
      <c r="H206" s="5"/>
      <c r="I206" s="5"/>
      <c r="J206" s="5"/>
    </row>
    <row r="207" spans="1:10" s="34" customFormat="1" x14ac:dyDescent="0.25">
      <c r="A207" s="55"/>
      <c r="G207" s="5"/>
      <c r="H207" s="5"/>
      <c r="I207" s="5"/>
      <c r="J207" s="5"/>
    </row>
    <row r="208" spans="1:10" s="34" customFormat="1" x14ac:dyDescent="0.25">
      <c r="A208" s="55"/>
      <c r="G208" s="5"/>
      <c r="H208" s="5"/>
      <c r="I208" s="5"/>
      <c r="J208" s="5"/>
    </row>
    <row r="209" spans="1:10" s="34" customFormat="1" x14ac:dyDescent="0.25">
      <c r="A209" s="55"/>
      <c r="G209" s="5"/>
      <c r="H209" s="5"/>
      <c r="I209" s="5"/>
      <c r="J209" s="5"/>
    </row>
    <row r="210" spans="1:10" s="34" customFormat="1" x14ac:dyDescent="0.25">
      <c r="A210" s="55"/>
      <c r="G210" s="5"/>
      <c r="H210" s="5"/>
      <c r="I210" s="5"/>
      <c r="J210" s="5"/>
    </row>
    <row r="211" spans="1:10" s="34" customFormat="1" x14ac:dyDescent="0.25">
      <c r="A211" s="55"/>
      <c r="G211" s="5"/>
      <c r="H211" s="5"/>
      <c r="I211" s="5"/>
      <c r="J211" s="5"/>
    </row>
    <row r="212" spans="1:10" s="34" customFormat="1" x14ac:dyDescent="0.25">
      <c r="A212" s="55"/>
      <c r="G212" s="5"/>
      <c r="H212" s="5"/>
      <c r="I212" s="5"/>
      <c r="J212" s="5"/>
    </row>
    <row r="213" spans="1:10" s="34" customFormat="1" x14ac:dyDescent="0.25">
      <c r="G213" s="5"/>
      <c r="H213" s="5"/>
      <c r="I213" s="5"/>
      <c r="J213" s="5"/>
    </row>
  </sheetData>
  <phoneticPr fontId="5"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ED18-6552-497C-AE88-7C8800674B47}">
  <dimension ref="A1:Q181"/>
  <sheetViews>
    <sheetView topLeftCell="A162" workbookViewId="0">
      <selection activeCell="A173" sqref="A173"/>
    </sheetView>
  </sheetViews>
  <sheetFormatPr baseColWidth="10" defaultColWidth="23.109375" defaultRowHeight="13.2" x14ac:dyDescent="0.25"/>
  <cols>
    <col min="6" max="6" width="10.21875" style="24" customWidth="1"/>
  </cols>
  <sheetData>
    <row r="1" spans="1:17" x14ac:dyDescent="0.25">
      <c r="A1" t="s">
        <v>506</v>
      </c>
      <c r="B1" t="s">
        <v>507</v>
      </c>
      <c r="C1" t="s">
        <v>508</v>
      </c>
      <c r="D1" t="s">
        <v>509</v>
      </c>
      <c r="E1" t="s">
        <v>510</v>
      </c>
      <c r="F1" s="24" t="s">
        <v>511</v>
      </c>
      <c r="G1" t="s">
        <v>512</v>
      </c>
      <c r="H1" t="s">
        <v>513</v>
      </c>
      <c r="I1" t="s">
        <v>514</v>
      </c>
      <c r="J1" t="s">
        <v>515</v>
      </c>
      <c r="K1" t="s">
        <v>516</v>
      </c>
      <c r="L1" t="s">
        <v>517</v>
      </c>
      <c r="M1" t="s">
        <v>518</v>
      </c>
      <c r="N1" t="s">
        <v>519</v>
      </c>
      <c r="O1" t="s">
        <v>520</v>
      </c>
      <c r="P1" t="s">
        <v>521</v>
      </c>
      <c r="Q1" t="s">
        <v>522</v>
      </c>
    </row>
    <row r="2" spans="1:17" x14ac:dyDescent="0.25">
      <c r="A2" t="s">
        <v>523</v>
      </c>
      <c r="B2" t="s">
        <v>524</v>
      </c>
      <c r="C2" t="s">
        <v>525</v>
      </c>
      <c r="D2" t="s">
        <v>526</v>
      </c>
      <c r="E2" t="s">
        <v>407</v>
      </c>
      <c r="F2" s="24">
        <v>1</v>
      </c>
      <c r="G2" t="s">
        <v>409</v>
      </c>
      <c r="H2" t="s">
        <v>410</v>
      </c>
      <c r="I2" t="s">
        <v>527</v>
      </c>
      <c r="J2" t="s">
        <v>528</v>
      </c>
      <c r="K2" t="s">
        <v>529</v>
      </c>
      <c r="L2" t="s">
        <v>530</v>
      </c>
      <c r="M2" t="s">
        <v>531</v>
      </c>
      <c r="N2" t="s">
        <v>532</v>
      </c>
      <c r="O2" t="s">
        <v>533</v>
      </c>
      <c r="P2" t="s">
        <v>534</v>
      </c>
      <c r="Q2">
        <v>0</v>
      </c>
    </row>
    <row r="3" spans="1:17" x14ac:dyDescent="0.25">
      <c r="A3" t="s">
        <v>475</v>
      </c>
      <c r="B3" t="s">
        <v>524</v>
      </c>
      <c r="C3" t="s">
        <v>425</v>
      </c>
      <c r="D3" t="s">
        <v>526</v>
      </c>
      <c r="E3" t="s">
        <v>436</v>
      </c>
      <c r="F3" s="24">
        <v>1</v>
      </c>
      <c r="G3" t="s">
        <v>418</v>
      </c>
      <c r="H3" t="s">
        <v>445</v>
      </c>
      <c r="I3" t="s">
        <v>535</v>
      </c>
      <c r="J3" t="s">
        <v>536</v>
      </c>
      <c r="K3" t="s">
        <v>537</v>
      </c>
      <c r="L3" t="s">
        <v>538</v>
      </c>
      <c r="M3" t="s">
        <v>539</v>
      </c>
      <c r="N3" t="s">
        <v>540</v>
      </c>
      <c r="O3" t="s">
        <v>541</v>
      </c>
      <c r="P3" t="s">
        <v>542</v>
      </c>
      <c r="Q3" t="s">
        <v>543</v>
      </c>
    </row>
    <row r="4" spans="1:17" x14ac:dyDescent="0.25">
      <c r="A4" t="s">
        <v>497</v>
      </c>
      <c r="B4" t="s">
        <v>544</v>
      </c>
      <c r="C4" t="s">
        <v>525</v>
      </c>
      <c r="D4" t="s">
        <v>441</v>
      </c>
      <c r="E4" t="s">
        <v>545</v>
      </c>
      <c r="F4" s="24">
        <v>4</v>
      </c>
      <c r="G4" t="s">
        <v>412</v>
      </c>
      <c r="H4" t="s">
        <v>413</v>
      </c>
      <c r="I4" t="s">
        <v>546</v>
      </c>
      <c r="J4" t="s">
        <v>547</v>
      </c>
      <c r="K4" t="s">
        <v>548</v>
      </c>
      <c r="L4" t="s">
        <v>549</v>
      </c>
      <c r="M4" t="s">
        <v>550</v>
      </c>
      <c r="N4" t="s">
        <v>551</v>
      </c>
      <c r="O4" t="s">
        <v>552</v>
      </c>
      <c r="P4" t="s">
        <v>553</v>
      </c>
      <c r="Q4" t="s">
        <v>554</v>
      </c>
    </row>
    <row r="5" spans="1:17" x14ac:dyDescent="0.25">
      <c r="A5" t="s">
        <v>466</v>
      </c>
      <c r="B5" t="s">
        <v>524</v>
      </c>
      <c r="C5" t="s">
        <v>425</v>
      </c>
      <c r="D5" t="s">
        <v>526</v>
      </c>
      <c r="E5" t="s">
        <v>420</v>
      </c>
      <c r="F5" s="24">
        <v>2</v>
      </c>
      <c r="G5" t="s">
        <v>409</v>
      </c>
      <c r="H5" t="s">
        <v>410</v>
      </c>
      <c r="I5" t="s">
        <v>555</v>
      </c>
      <c r="J5" t="s">
        <v>420</v>
      </c>
      <c r="K5" t="s">
        <v>556</v>
      </c>
      <c r="L5" t="s">
        <v>557</v>
      </c>
      <c r="M5" t="s">
        <v>558</v>
      </c>
      <c r="N5" t="s">
        <v>559</v>
      </c>
      <c r="O5" t="s">
        <v>560</v>
      </c>
      <c r="P5" t="s">
        <v>561</v>
      </c>
      <c r="Q5" t="s">
        <v>562</v>
      </c>
    </row>
    <row r="6" spans="1:17" x14ac:dyDescent="0.25">
      <c r="A6" t="s">
        <v>296</v>
      </c>
      <c r="B6" t="s">
        <v>417</v>
      </c>
      <c r="C6" t="s">
        <v>417</v>
      </c>
      <c r="D6" t="s">
        <v>417</v>
      </c>
      <c r="E6" t="s">
        <v>416</v>
      </c>
      <c r="F6" s="24">
        <v>0</v>
      </c>
      <c r="G6" t="s">
        <v>418</v>
      </c>
      <c r="H6" t="s">
        <v>419</v>
      </c>
      <c r="I6" t="s">
        <v>563</v>
      </c>
      <c r="J6" t="s">
        <v>564</v>
      </c>
      <c r="K6" t="s">
        <v>565</v>
      </c>
      <c r="L6" t="s">
        <v>566</v>
      </c>
      <c r="M6" t="s">
        <v>567</v>
      </c>
      <c r="N6" t="s">
        <v>568</v>
      </c>
      <c r="O6" t="s">
        <v>569</v>
      </c>
      <c r="P6" t="s">
        <v>570</v>
      </c>
      <c r="Q6" t="s">
        <v>571</v>
      </c>
    </row>
    <row r="7" spans="1:17" x14ac:dyDescent="0.25">
      <c r="A7" t="s">
        <v>294</v>
      </c>
      <c r="B7" t="s">
        <v>524</v>
      </c>
      <c r="C7" t="s">
        <v>525</v>
      </c>
      <c r="D7" t="s">
        <v>526</v>
      </c>
      <c r="E7" t="s">
        <v>420</v>
      </c>
      <c r="F7" s="24">
        <v>2</v>
      </c>
      <c r="G7" t="s">
        <v>412</v>
      </c>
      <c r="H7" t="s">
        <v>421</v>
      </c>
      <c r="I7" t="s">
        <v>572</v>
      </c>
      <c r="J7" t="s">
        <v>420</v>
      </c>
      <c r="K7" t="s">
        <v>573</v>
      </c>
      <c r="L7" t="s">
        <v>574</v>
      </c>
      <c r="M7" t="s">
        <v>575</v>
      </c>
      <c r="N7" t="s">
        <v>576</v>
      </c>
      <c r="O7" t="s">
        <v>577</v>
      </c>
      <c r="P7" t="s">
        <v>578</v>
      </c>
      <c r="Q7" t="s">
        <v>579</v>
      </c>
    </row>
    <row r="8" spans="1:17" x14ac:dyDescent="0.25">
      <c r="A8" t="s">
        <v>580</v>
      </c>
      <c r="B8" t="s">
        <v>524</v>
      </c>
      <c r="C8" t="s">
        <v>525</v>
      </c>
      <c r="D8" t="s">
        <v>441</v>
      </c>
      <c r="E8" t="s">
        <v>581</v>
      </c>
      <c r="F8" s="24">
        <v>4</v>
      </c>
      <c r="G8" t="s">
        <v>412</v>
      </c>
      <c r="H8" t="s">
        <v>413</v>
      </c>
      <c r="I8" t="s">
        <v>582</v>
      </c>
      <c r="J8" t="s">
        <v>583</v>
      </c>
      <c r="K8" t="s">
        <v>584</v>
      </c>
      <c r="L8" t="s">
        <v>585</v>
      </c>
      <c r="M8" t="s">
        <v>586</v>
      </c>
      <c r="N8" t="s">
        <v>587</v>
      </c>
      <c r="O8" t="s">
        <v>588</v>
      </c>
      <c r="P8" t="s">
        <v>553</v>
      </c>
      <c r="Q8" t="s">
        <v>589</v>
      </c>
    </row>
    <row r="9" spans="1:17" x14ac:dyDescent="0.25">
      <c r="A9" t="s">
        <v>424</v>
      </c>
      <c r="B9" t="s">
        <v>544</v>
      </c>
      <c r="C9" t="s">
        <v>425</v>
      </c>
      <c r="D9" t="s">
        <v>441</v>
      </c>
      <c r="E9" t="s">
        <v>590</v>
      </c>
      <c r="F9" s="24">
        <v>3</v>
      </c>
      <c r="G9" t="s">
        <v>412</v>
      </c>
      <c r="H9" t="s">
        <v>421</v>
      </c>
      <c r="I9" t="s">
        <v>591</v>
      </c>
      <c r="J9" t="s">
        <v>592</v>
      </c>
      <c r="K9" t="s">
        <v>593</v>
      </c>
      <c r="L9" t="s">
        <v>594</v>
      </c>
      <c r="M9" t="s">
        <v>595</v>
      </c>
      <c r="N9" t="s">
        <v>596</v>
      </c>
      <c r="O9" t="s">
        <v>597</v>
      </c>
      <c r="P9" t="s">
        <v>598</v>
      </c>
      <c r="Q9" t="s">
        <v>599</v>
      </c>
    </row>
    <row r="10" spans="1:17" x14ac:dyDescent="0.25">
      <c r="A10" t="s">
        <v>375</v>
      </c>
      <c r="B10" t="s">
        <v>544</v>
      </c>
      <c r="C10" t="s">
        <v>425</v>
      </c>
      <c r="D10" t="s">
        <v>526</v>
      </c>
      <c r="E10" t="s">
        <v>414</v>
      </c>
      <c r="F10" s="24">
        <v>1</v>
      </c>
      <c r="G10" t="s">
        <v>426</v>
      </c>
      <c r="H10" t="s">
        <v>427</v>
      </c>
      <c r="I10" t="s">
        <v>600</v>
      </c>
      <c r="J10" t="s">
        <v>592</v>
      </c>
      <c r="K10" t="s">
        <v>601</v>
      </c>
      <c r="L10" t="s">
        <v>602</v>
      </c>
      <c r="M10" t="s">
        <v>603</v>
      </c>
      <c r="N10" t="s">
        <v>604</v>
      </c>
      <c r="O10" t="s">
        <v>605</v>
      </c>
      <c r="P10" t="s">
        <v>449</v>
      </c>
      <c r="Q10" t="s">
        <v>606</v>
      </c>
    </row>
    <row r="11" spans="1:17" x14ac:dyDescent="0.25">
      <c r="A11" t="s">
        <v>366</v>
      </c>
      <c r="B11" t="s">
        <v>429</v>
      </c>
      <c r="C11" t="s">
        <v>425</v>
      </c>
      <c r="D11" t="s">
        <v>429</v>
      </c>
      <c r="E11" t="s">
        <v>607</v>
      </c>
      <c r="F11" s="24">
        <v>11</v>
      </c>
      <c r="G11" t="s">
        <v>409</v>
      </c>
      <c r="H11" t="s">
        <v>410</v>
      </c>
      <c r="I11" t="s">
        <v>608</v>
      </c>
      <c r="J11" t="s">
        <v>609</v>
      </c>
      <c r="K11" t="s">
        <v>610</v>
      </c>
      <c r="L11" t="s">
        <v>611</v>
      </c>
      <c r="M11" t="s">
        <v>612</v>
      </c>
      <c r="N11" t="s">
        <v>613</v>
      </c>
      <c r="O11" t="s">
        <v>614</v>
      </c>
      <c r="P11" t="s">
        <v>615</v>
      </c>
      <c r="Q11" t="s">
        <v>616</v>
      </c>
    </row>
    <row r="12" spans="1:17" x14ac:dyDescent="0.25">
      <c r="A12" t="s">
        <v>233</v>
      </c>
      <c r="B12" t="s">
        <v>617</v>
      </c>
      <c r="C12" t="s">
        <v>425</v>
      </c>
      <c r="D12" t="s">
        <v>526</v>
      </c>
      <c r="E12" t="s">
        <v>430</v>
      </c>
      <c r="F12" s="24">
        <v>1</v>
      </c>
      <c r="G12" t="s">
        <v>426</v>
      </c>
      <c r="H12" t="s">
        <v>427</v>
      </c>
      <c r="I12" t="s">
        <v>618</v>
      </c>
      <c r="J12" t="s">
        <v>619</v>
      </c>
      <c r="K12" t="s">
        <v>620</v>
      </c>
      <c r="L12" t="s">
        <v>621</v>
      </c>
      <c r="M12" t="s">
        <v>622</v>
      </c>
      <c r="N12" t="s">
        <v>623</v>
      </c>
      <c r="O12" t="s">
        <v>624</v>
      </c>
      <c r="P12" t="s">
        <v>449</v>
      </c>
      <c r="Q12" t="s">
        <v>625</v>
      </c>
    </row>
    <row r="13" spans="1:17" x14ac:dyDescent="0.25">
      <c r="A13" t="s">
        <v>225</v>
      </c>
      <c r="B13" t="s">
        <v>626</v>
      </c>
      <c r="C13" t="s">
        <v>525</v>
      </c>
      <c r="D13" t="s">
        <v>422</v>
      </c>
      <c r="E13" t="s">
        <v>431</v>
      </c>
      <c r="F13" s="24">
        <v>0</v>
      </c>
      <c r="G13" t="s">
        <v>489</v>
      </c>
      <c r="H13" t="s">
        <v>433</v>
      </c>
      <c r="I13" t="s">
        <v>627</v>
      </c>
      <c r="J13" t="s">
        <v>628</v>
      </c>
      <c r="K13" t="s">
        <v>629</v>
      </c>
      <c r="L13" t="s">
        <v>630</v>
      </c>
      <c r="M13" t="s">
        <v>631</v>
      </c>
      <c r="N13" t="s">
        <v>632</v>
      </c>
      <c r="O13" t="s">
        <v>633</v>
      </c>
      <c r="P13" t="s">
        <v>432</v>
      </c>
      <c r="Q13" t="s">
        <v>634</v>
      </c>
    </row>
    <row r="14" spans="1:17" x14ac:dyDescent="0.25">
      <c r="A14" t="s">
        <v>347</v>
      </c>
      <c r="B14" t="s">
        <v>524</v>
      </c>
      <c r="C14" t="s">
        <v>525</v>
      </c>
      <c r="D14" t="s">
        <v>526</v>
      </c>
      <c r="E14" t="s">
        <v>428</v>
      </c>
      <c r="F14" s="24">
        <v>1</v>
      </c>
      <c r="G14" t="s">
        <v>489</v>
      </c>
      <c r="H14" t="s">
        <v>433</v>
      </c>
      <c r="I14" t="s">
        <v>635</v>
      </c>
      <c r="J14" t="s">
        <v>609</v>
      </c>
      <c r="K14" t="s">
        <v>636</v>
      </c>
      <c r="L14" t="s">
        <v>637</v>
      </c>
      <c r="M14" t="s">
        <v>638</v>
      </c>
      <c r="N14" t="s">
        <v>639</v>
      </c>
      <c r="O14" t="s">
        <v>640</v>
      </c>
      <c r="P14" t="s">
        <v>432</v>
      </c>
      <c r="Q14" t="s">
        <v>641</v>
      </c>
    </row>
    <row r="15" spans="1:17" x14ac:dyDescent="0.25">
      <c r="A15" t="s">
        <v>245</v>
      </c>
      <c r="B15" t="s">
        <v>524</v>
      </c>
      <c r="C15" t="s">
        <v>525</v>
      </c>
      <c r="D15" t="s">
        <v>526</v>
      </c>
      <c r="E15" t="s">
        <v>407</v>
      </c>
      <c r="F15" s="24">
        <v>1</v>
      </c>
      <c r="G15" t="s">
        <v>489</v>
      </c>
      <c r="H15" t="s">
        <v>433</v>
      </c>
      <c r="I15" t="s">
        <v>642</v>
      </c>
      <c r="J15" t="s">
        <v>643</v>
      </c>
      <c r="K15" t="s">
        <v>644</v>
      </c>
      <c r="L15" t="s">
        <v>645</v>
      </c>
      <c r="M15" t="s">
        <v>646</v>
      </c>
      <c r="N15" t="s">
        <v>647</v>
      </c>
      <c r="O15" t="s">
        <v>648</v>
      </c>
      <c r="P15" t="s">
        <v>649</v>
      </c>
      <c r="Q15" t="s">
        <v>650</v>
      </c>
    </row>
    <row r="16" spans="1:17" x14ac:dyDescent="0.25">
      <c r="A16" t="s">
        <v>498</v>
      </c>
      <c r="B16" t="s">
        <v>544</v>
      </c>
      <c r="C16" t="s">
        <v>525</v>
      </c>
      <c r="D16" t="s">
        <v>441</v>
      </c>
      <c r="E16" t="s">
        <v>651</v>
      </c>
      <c r="F16" s="24">
        <v>2</v>
      </c>
      <c r="G16" t="s">
        <v>434</v>
      </c>
      <c r="H16" t="s">
        <v>434</v>
      </c>
      <c r="I16" t="s">
        <v>652</v>
      </c>
      <c r="J16" t="s">
        <v>592</v>
      </c>
      <c r="K16" t="s">
        <v>653</v>
      </c>
      <c r="L16" t="s">
        <v>654</v>
      </c>
      <c r="M16" t="s">
        <v>655</v>
      </c>
      <c r="N16" t="s">
        <v>656</v>
      </c>
      <c r="O16" t="s">
        <v>657</v>
      </c>
      <c r="P16" t="s">
        <v>432</v>
      </c>
      <c r="Q16" t="s">
        <v>658</v>
      </c>
    </row>
    <row r="17" spans="1:17" x14ac:dyDescent="0.25">
      <c r="A17" t="s">
        <v>283</v>
      </c>
      <c r="B17" t="s">
        <v>524</v>
      </c>
      <c r="C17" t="s">
        <v>659</v>
      </c>
      <c r="D17" t="s">
        <v>441</v>
      </c>
      <c r="E17" t="s">
        <v>660</v>
      </c>
      <c r="F17" s="24">
        <v>5</v>
      </c>
      <c r="G17" t="s">
        <v>489</v>
      </c>
      <c r="H17" t="s">
        <v>433</v>
      </c>
      <c r="I17" t="s">
        <v>661</v>
      </c>
      <c r="J17" t="s">
        <v>420</v>
      </c>
      <c r="K17" t="s">
        <v>662</v>
      </c>
      <c r="L17" t="s">
        <v>663</v>
      </c>
      <c r="M17" t="s">
        <v>664</v>
      </c>
      <c r="N17" t="s">
        <v>665</v>
      </c>
      <c r="O17" t="s">
        <v>666</v>
      </c>
      <c r="P17" t="s">
        <v>432</v>
      </c>
      <c r="Q17" t="s">
        <v>667</v>
      </c>
    </row>
    <row r="18" spans="1:17" x14ac:dyDescent="0.25">
      <c r="A18" t="s">
        <v>226</v>
      </c>
      <c r="B18" t="s">
        <v>524</v>
      </c>
      <c r="C18" t="s">
        <v>525</v>
      </c>
      <c r="D18" t="s">
        <v>526</v>
      </c>
      <c r="E18" t="s">
        <v>436</v>
      </c>
      <c r="F18" s="24">
        <v>1</v>
      </c>
      <c r="G18" t="s">
        <v>489</v>
      </c>
      <c r="H18" t="s">
        <v>433</v>
      </c>
      <c r="I18" t="s">
        <v>668</v>
      </c>
      <c r="J18" t="s">
        <v>669</v>
      </c>
      <c r="K18" t="s">
        <v>670</v>
      </c>
      <c r="L18" t="s">
        <v>671</v>
      </c>
      <c r="M18" t="s">
        <v>672</v>
      </c>
      <c r="N18" t="s">
        <v>673</v>
      </c>
      <c r="O18" t="s">
        <v>674</v>
      </c>
      <c r="P18" t="s">
        <v>432</v>
      </c>
      <c r="Q18" t="s">
        <v>675</v>
      </c>
    </row>
    <row r="19" spans="1:17" x14ac:dyDescent="0.25">
      <c r="A19" t="s">
        <v>676</v>
      </c>
      <c r="B19" t="s">
        <v>415</v>
      </c>
      <c r="C19" t="s">
        <v>417</v>
      </c>
      <c r="D19" t="s">
        <v>677</v>
      </c>
      <c r="E19" t="s">
        <v>678</v>
      </c>
      <c r="F19" s="24">
        <v>11</v>
      </c>
      <c r="G19" t="s">
        <v>679</v>
      </c>
      <c r="H19">
        <v>0</v>
      </c>
      <c r="I19" t="s">
        <v>680</v>
      </c>
      <c r="J19" t="s">
        <v>564</v>
      </c>
      <c r="K19" t="s">
        <v>681</v>
      </c>
      <c r="L19" t="s">
        <v>682</v>
      </c>
      <c r="M19" t="s">
        <v>683</v>
      </c>
      <c r="N19" t="s">
        <v>684</v>
      </c>
      <c r="O19" t="s">
        <v>685</v>
      </c>
      <c r="P19" t="s">
        <v>686</v>
      </c>
      <c r="Q19" t="s">
        <v>687</v>
      </c>
    </row>
    <row r="20" spans="1:17" x14ac:dyDescent="0.25">
      <c r="A20" t="s">
        <v>227</v>
      </c>
      <c r="B20" t="s">
        <v>626</v>
      </c>
      <c r="C20" t="s">
        <v>525</v>
      </c>
      <c r="D20" t="s">
        <v>422</v>
      </c>
      <c r="E20" t="s">
        <v>431</v>
      </c>
      <c r="F20" s="24">
        <v>0</v>
      </c>
      <c r="G20" t="s">
        <v>489</v>
      </c>
      <c r="H20" t="s">
        <v>433</v>
      </c>
      <c r="I20" t="s">
        <v>688</v>
      </c>
      <c r="J20" t="s">
        <v>689</v>
      </c>
      <c r="K20" t="s">
        <v>690</v>
      </c>
      <c r="L20" t="s">
        <v>691</v>
      </c>
      <c r="M20" t="s">
        <v>692</v>
      </c>
      <c r="N20" t="s">
        <v>693</v>
      </c>
      <c r="O20" t="s">
        <v>694</v>
      </c>
      <c r="P20" t="s">
        <v>432</v>
      </c>
      <c r="Q20" t="s">
        <v>695</v>
      </c>
    </row>
    <row r="21" spans="1:17" x14ac:dyDescent="0.25">
      <c r="A21" t="s">
        <v>297</v>
      </c>
      <c r="B21" t="s">
        <v>544</v>
      </c>
      <c r="C21" t="s">
        <v>525</v>
      </c>
      <c r="D21" t="s">
        <v>526</v>
      </c>
      <c r="E21" t="s">
        <v>414</v>
      </c>
      <c r="F21" s="24">
        <v>1</v>
      </c>
      <c r="G21" t="s">
        <v>489</v>
      </c>
      <c r="H21" t="s">
        <v>437</v>
      </c>
      <c r="I21" t="s">
        <v>696</v>
      </c>
      <c r="J21" t="s">
        <v>592</v>
      </c>
      <c r="K21" t="s">
        <v>697</v>
      </c>
      <c r="L21" t="s">
        <v>698</v>
      </c>
      <c r="M21" t="s">
        <v>699</v>
      </c>
      <c r="N21" t="s">
        <v>700</v>
      </c>
      <c r="O21" t="s">
        <v>701</v>
      </c>
      <c r="P21" t="s">
        <v>702</v>
      </c>
      <c r="Q21" t="s">
        <v>703</v>
      </c>
    </row>
    <row r="22" spans="1:17" x14ac:dyDescent="0.25">
      <c r="A22" t="s">
        <v>236</v>
      </c>
      <c r="B22" t="s">
        <v>617</v>
      </c>
      <c r="C22" t="s">
        <v>525</v>
      </c>
      <c r="D22" t="s">
        <v>526</v>
      </c>
      <c r="E22" t="s">
        <v>430</v>
      </c>
      <c r="F22" s="24">
        <v>1</v>
      </c>
      <c r="G22" t="s">
        <v>489</v>
      </c>
      <c r="H22" t="s">
        <v>437</v>
      </c>
      <c r="I22" t="s">
        <v>704</v>
      </c>
      <c r="J22" t="s">
        <v>619</v>
      </c>
      <c r="K22" t="s">
        <v>705</v>
      </c>
      <c r="L22" t="s">
        <v>706</v>
      </c>
      <c r="M22" t="s">
        <v>707</v>
      </c>
      <c r="N22" t="s">
        <v>708</v>
      </c>
      <c r="O22" t="s">
        <v>709</v>
      </c>
      <c r="P22" t="s">
        <v>702</v>
      </c>
      <c r="Q22" t="s">
        <v>710</v>
      </c>
    </row>
    <row r="23" spans="1:17" x14ac:dyDescent="0.25">
      <c r="A23" t="s">
        <v>250</v>
      </c>
      <c r="B23" t="s">
        <v>524</v>
      </c>
      <c r="C23" t="s">
        <v>525</v>
      </c>
      <c r="D23" t="s">
        <v>526</v>
      </c>
      <c r="E23" t="s">
        <v>420</v>
      </c>
      <c r="F23" s="24">
        <v>2</v>
      </c>
      <c r="G23" t="s">
        <v>489</v>
      </c>
      <c r="H23" t="s">
        <v>433</v>
      </c>
      <c r="I23" t="s">
        <v>711</v>
      </c>
      <c r="J23" t="s">
        <v>420</v>
      </c>
      <c r="K23" t="s">
        <v>712</v>
      </c>
      <c r="L23" t="s">
        <v>713</v>
      </c>
      <c r="M23" t="s">
        <v>714</v>
      </c>
      <c r="N23" t="s">
        <v>715</v>
      </c>
      <c r="O23" t="s">
        <v>716</v>
      </c>
      <c r="P23" t="s">
        <v>432</v>
      </c>
      <c r="Q23" t="s">
        <v>717</v>
      </c>
    </row>
    <row r="24" spans="1:17" x14ac:dyDescent="0.25">
      <c r="A24" t="s">
        <v>254</v>
      </c>
      <c r="B24" t="s">
        <v>544</v>
      </c>
      <c r="C24" t="s">
        <v>659</v>
      </c>
      <c r="D24" t="s">
        <v>441</v>
      </c>
      <c r="E24" t="s">
        <v>590</v>
      </c>
      <c r="F24" s="24">
        <v>3</v>
      </c>
      <c r="G24" t="s">
        <v>438</v>
      </c>
      <c r="H24" t="s">
        <v>439</v>
      </c>
      <c r="I24" t="s">
        <v>718</v>
      </c>
      <c r="J24" t="s">
        <v>592</v>
      </c>
      <c r="K24" t="s">
        <v>719</v>
      </c>
      <c r="L24" t="s">
        <v>720</v>
      </c>
      <c r="M24" t="s">
        <v>721</v>
      </c>
      <c r="N24" t="s">
        <v>722</v>
      </c>
      <c r="O24" t="s">
        <v>723</v>
      </c>
      <c r="P24" t="s">
        <v>724</v>
      </c>
      <c r="Q24" t="s">
        <v>725</v>
      </c>
    </row>
    <row r="25" spans="1:17" x14ac:dyDescent="0.25">
      <c r="A25" t="s">
        <v>298</v>
      </c>
      <c r="B25" t="s">
        <v>617</v>
      </c>
      <c r="C25" t="s">
        <v>659</v>
      </c>
      <c r="D25" t="s">
        <v>526</v>
      </c>
      <c r="E25" t="s">
        <v>430</v>
      </c>
      <c r="F25" s="24">
        <v>1</v>
      </c>
      <c r="G25" t="s">
        <v>438</v>
      </c>
      <c r="H25" t="s">
        <v>439</v>
      </c>
      <c r="I25" t="s">
        <v>726</v>
      </c>
      <c r="J25" t="s">
        <v>619</v>
      </c>
      <c r="K25" t="s">
        <v>727</v>
      </c>
      <c r="L25" t="s">
        <v>728</v>
      </c>
      <c r="M25" t="s">
        <v>729</v>
      </c>
      <c r="N25" t="s">
        <v>730</v>
      </c>
      <c r="O25" t="s">
        <v>731</v>
      </c>
      <c r="P25" t="s">
        <v>732</v>
      </c>
      <c r="Q25" t="s">
        <v>733</v>
      </c>
    </row>
    <row r="26" spans="1:17" x14ac:dyDescent="0.25">
      <c r="A26" t="s">
        <v>325</v>
      </c>
      <c r="B26" t="s">
        <v>524</v>
      </c>
      <c r="C26" t="s">
        <v>525</v>
      </c>
      <c r="D26" t="s">
        <v>526</v>
      </c>
      <c r="E26" t="s">
        <v>420</v>
      </c>
      <c r="F26" s="24">
        <v>2</v>
      </c>
      <c r="G26" t="s">
        <v>440</v>
      </c>
      <c r="H26" t="s">
        <v>440</v>
      </c>
      <c r="I26" t="s">
        <v>734</v>
      </c>
      <c r="J26" t="s">
        <v>420</v>
      </c>
      <c r="K26" t="s">
        <v>735</v>
      </c>
      <c r="L26" t="s">
        <v>736</v>
      </c>
      <c r="M26" t="s">
        <v>737</v>
      </c>
      <c r="N26" t="s">
        <v>738</v>
      </c>
      <c r="O26" t="s">
        <v>739</v>
      </c>
      <c r="P26" t="s">
        <v>740</v>
      </c>
      <c r="Q26" t="s">
        <v>741</v>
      </c>
    </row>
    <row r="27" spans="1:17" x14ac:dyDescent="0.25">
      <c r="A27" t="s">
        <v>293</v>
      </c>
      <c r="B27" t="s">
        <v>544</v>
      </c>
      <c r="C27" t="s">
        <v>525</v>
      </c>
      <c r="D27" t="s">
        <v>429</v>
      </c>
      <c r="E27" t="s">
        <v>607</v>
      </c>
      <c r="F27" s="24">
        <v>11</v>
      </c>
      <c r="G27" t="s">
        <v>442</v>
      </c>
      <c r="H27" t="s">
        <v>443</v>
      </c>
      <c r="I27" t="s">
        <v>742</v>
      </c>
      <c r="J27" t="s">
        <v>592</v>
      </c>
      <c r="K27" t="s">
        <v>743</v>
      </c>
      <c r="L27" t="s">
        <v>744</v>
      </c>
      <c r="M27" t="s">
        <v>745</v>
      </c>
      <c r="N27" t="s">
        <v>746</v>
      </c>
      <c r="O27" t="s">
        <v>747</v>
      </c>
      <c r="P27" t="s">
        <v>748</v>
      </c>
      <c r="Q27" t="s">
        <v>749</v>
      </c>
    </row>
    <row r="28" spans="1:17" x14ac:dyDescent="0.25">
      <c r="A28" t="s">
        <v>369</v>
      </c>
      <c r="B28" t="s">
        <v>524</v>
      </c>
      <c r="C28" t="s">
        <v>525</v>
      </c>
      <c r="D28" t="s">
        <v>441</v>
      </c>
      <c r="E28" t="s">
        <v>750</v>
      </c>
      <c r="F28" s="24">
        <v>6</v>
      </c>
      <c r="G28" t="s">
        <v>442</v>
      </c>
      <c r="H28" t="s">
        <v>443</v>
      </c>
      <c r="I28" t="s">
        <v>751</v>
      </c>
      <c r="J28" t="s">
        <v>420</v>
      </c>
      <c r="K28" t="s">
        <v>752</v>
      </c>
      <c r="L28" t="s">
        <v>753</v>
      </c>
      <c r="M28" t="s">
        <v>754</v>
      </c>
      <c r="N28" t="s">
        <v>755</v>
      </c>
      <c r="O28" t="s">
        <v>756</v>
      </c>
      <c r="P28" t="s">
        <v>757</v>
      </c>
      <c r="Q28" t="s">
        <v>758</v>
      </c>
    </row>
    <row r="29" spans="1:17" x14ac:dyDescent="0.25">
      <c r="A29" t="s">
        <v>267</v>
      </c>
      <c r="B29" t="s">
        <v>524</v>
      </c>
      <c r="C29" t="s">
        <v>425</v>
      </c>
      <c r="D29" t="s">
        <v>526</v>
      </c>
      <c r="E29" t="s">
        <v>436</v>
      </c>
      <c r="F29" s="24">
        <v>1</v>
      </c>
      <c r="G29" t="s">
        <v>426</v>
      </c>
      <c r="H29" t="s">
        <v>427</v>
      </c>
      <c r="I29" t="s">
        <v>759</v>
      </c>
      <c r="J29" t="s">
        <v>760</v>
      </c>
      <c r="K29" t="s">
        <v>761</v>
      </c>
      <c r="L29" t="s">
        <v>762</v>
      </c>
      <c r="M29" t="s">
        <v>763</v>
      </c>
      <c r="N29" t="s">
        <v>764</v>
      </c>
      <c r="O29" t="s">
        <v>765</v>
      </c>
      <c r="P29" t="s">
        <v>449</v>
      </c>
      <c r="Q29" t="s">
        <v>766</v>
      </c>
    </row>
    <row r="30" spans="1:17" x14ac:dyDescent="0.25">
      <c r="A30" t="s">
        <v>276</v>
      </c>
      <c r="B30" t="s">
        <v>524</v>
      </c>
      <c r="C30" t="s">
        <v>525</v>
      </c>
      <c r="D30" t="s">
        <v>526</v>
      </c>
      <c r="E30" t="s">
        <v>420</v>
      </c>
      <c r="F30" s="24">
        <v>2</v>
      </c>
      <c r="G30" t="s">
        <v>412</v>
      </c>
      <c r="H30" t="s">
        <v>421</v>
      </c>
      <c r="I30" t="s">
        <v>767</v>
      </c>
      <c r="J30" t="s">
        <v>420</v>
      </c>
      <c r="K30" t="s">
        <v>768</v>
      </c>
      <c r="L30" t="s">
        <v>769</v>
      </c>
      <c r="M30" t="s">
        <v>770</v>
      </c>
      <c r="N30" t="s">
        <v>771</v>
      </c>
      <c r="O30" t="s">
        <v>772</v>
      </c>
      <c r="P30" t="s">
        <v>773</v>
      </c>
      <c r="Q30" t="s">
        <v>774</v>
      </c>
    </row>
    <row r="31" spans="1:17" x14ac:dyDescent="0.25">
      <c r="A31" t="s">
        <v>490</v>
      </c>
      <c r="B31" t="s">
        <v>617</v>
      </c>
      <c r="C31" t="s">
        <v>525</v>
      </c>
      <c r="D31" t="s">
        <v>526</v>
      </c>
      <c r="E31" t="s">
        <v>430</v>
      </c>
      <c r="F31" s="24">
        <v>1</v>
      </c>
      <c r="G31" t="s">
        <v>442</v>
      </c>
      <c r="H31" t="s">
        <v>451</v>
      </c>
      <c r="I31" t="s">
        <v>775</v>
      </c>
      <c r="J31" t="s">
        <v>619</v>
      </c>
      <c r="K31" t="s">
        <v>776</v>
      </c>
      <c r="L31" t="s">
        <v>777</v>
      </c>
      <c r="M31" t="s">
        <v>778</v>
      </c>
      <c r="N31" t="s">
        <v>779</v>
      </c>
      <c r="O31" t="s">
        <v>780</v>
      </c>
      <c r="P31" t="s">
        <v>781</v>
      </c>
      <c r="Q31" t="s">
        <v>782</v>
      </c>
    </row>
    <row r="32" spans="1:17" x14ac:dyDescent="0.25">
      <c r="A32" t="s">
        <v>321</v>
      </c>
      <c r="B32" t="s">
        <v>626</v>
      </c>
      <c r="C32" t="s">
        <v>425</v>
      </c>
      <c r="D32" t="s">
        <v>422</v>
      </c>
      <c r="E32" t="s">
        <v>444</v>
      </c>
      <c r="F32" s="24">
        <v>0</v>
      </c>
      <c r="G32" t="s">
        <v>418</v>
      </c>
      <c r="H32" t="s">
        <v>445</v>
      </c>
      <c r="I32" t="s">
        <v>783</v>
      </c>
      <c r="J32" t="s">
        <v>444</v>
      </c>
      <c r="K32" t="s">
        <v>784</v>
      </c>
      <c r="L32" t="s">
        <v>785</v>
      </c>
      <c r="M32" t="s">
        <v>786</v>
      </c>
      <c r="N32" t="s">
        <v>787</v>
      </c>
      <c r="O32" t="s">
        <v>788</v>
      </c>
      <c r="P32" t="s">
        <v>789</v>
      </c>
      <c r="Q32" t="s">
        <v>790</v>
      </c>
    </row>
    <row r="33" spans="1:17" x14ac:dyDescent="0.25">
      <c r="A33" t="s">
        <v>469</v>
      </c>
      <c r="B33" t="s">
        <v>626</v>
      </c>
      <c r="C33" t="s">
        <v>417</v>
      </c>
      <c r="D33" t="s">
        <v>417</v>
      </c>
      <c r="E33" t="s">
        <v>444</v>
      </c>
      <c r="F33" s="24">
        <v>0</v>
      </c>
      <c r="G33" t="s">
        <v>418</v>
      </c>
      <c r="H33" t="s">
        <v>419</v>
      </c>
      <c r="I33" t="s">
        <v>791</v>
      </c>
      <c r="J33" t="s">
        <v>792</v>
      </c>
      <c r="K33" t="s">
        <v>793</v>
      </c>
      <c r="L33" t="s">
        <v>794</v>
      </c>
      <c r="M33" t="s">
        <v>795</v>
      </c>
      <c r="N33" t="s">
        <v>796</v>
      </c>
      <c r="O33" t="s">
        <v>797</v>
      </c>
      <c r="P33" t="s">
        <v>789</v>
      </c>
      <c r="Q33" t="s">
        <v>798</v>
      </c>
    </row>
    <row r="34" spans="1:17" x14ac:dyDescent="0.25">
      <c r="A34" t="s">
        <v>223</v>
      </c>
      <c r="B34" t="s">
        <v>544</v>
      </c>
      <c r="C34" t="s">
        <v>425</v>
      </c>
      <c r="D34" t="s">
        <v>526</v>
      </c>
      <c r="E34" t="s">
        <v>491</v>
      </c>
      <c r="F34" s="24">
        <v>1</v>
      </c>
      <c r="G34" t="s">
        <v>426</v>
      </c>
      <c r="H34" t="s">
        <v>447</v>
      </c>
      <c r="I34" t="s">
        <v>799</v>
      </c>
      <c r="J34" t="s">
        <v>547</v>
      </c>
      <c r="K34" t="s">
        <v>548</v>
      </c>
      <c r="L34" t="s">
        <v>800</v>
      </c>
      <c r="M34" t="s">
        <v>801</v>
      </c>
      <c r="N34" t="s">
        <v>802</v>
      </c>
      <c r="O34" t="s">
        <v>803</v>
      </c>
      <c r="P34" t="s">
        <v>804</v>
      </c>
      <c r="Q34" t="s">
        <v>805</v>
      </c>
    </row>
    <row r="35" spans="1:17" x14ac:dyDescent="0.25">
      <c r="A35" t="s">
        <v>273</v>
      </c>
      <c r="B35" t="s">
        <v>617</v>
      </c>
      <c r="C35" t="s">
        <v>425</v>
      </c>
      <c r="D35" t="s">
        <v>526</v>
      </c>
      <c r="E35" t="s">
        <v>430</v>
      </c>
      <c r="F35" s="24">
        <v>1</v>
      </c>
      <c r="G35" t="s">
        <v>426</v>
      </c>
      <c r="H35" t="s">
        <v>447</v>
      </c>
      <c r="I35" t="s">
        <v>806</v>
      </c>
      <c r="J35" t="s">
        <v>807</v>
      </c>
      <c r="K35" t="s">
        <v>808</v>
      </c>
      <c r="L35" t="s">
        <v>809</v>
      </c>
      <c r="M35" t="s">
        <v>810</v>
      </c>
      <c r="N35" t="s">
        <v>811</v>
      </c>
      <c r="O35" t="s">
        <v>812</v>
      </c>
      <c r="P35" t="s">
        <v>813</v>
      </c>
      <c r="Q35" t="s">
        <v>814</v>
      </c>
    </row>
    <row r="36" spans="1:17" x14ac:dyDescent="0.25">
      <c r="A36" t="s">
        <v>448</v>
      </c>
      <c r="B36" t="s">
        <v>626</v>
      </c>
      <c r="C36" t="s">
        <v>425</v>
      </c>
      <c r="D36" t="s">
        <v>441</v>
      </c>
      <c r="E36" t="s">
        <v>815</v>
      </c>
      <c r="F36" s="24">
        <v>2</v>
      </c>
      <c r="G36" t="s">
        <v>426</v>
      </c>
      <c r="H36" t="s">
        <v>447</v>
      </c>
      <c r="I36" t="s">
        <v>816</v>
      </c>
      <c r="J36" t="s">
        <v>444</v>
      </c>
      <c r="K36" t="s">
        <v>817</v>
      </c>
      <c r="L36" t="s">
        <v>818</v>
      </c>
      <c r="M36" t="s">
        <v>819</v>
      </c>
      <c r="N36" t="s">
        <v>820</v>
      </c>
      <c r="O36" t="s">
        <v>821</v>
      </c>
      <c r="P36" t="s">
        <v>813</v>
      </c>
      <c r="Q36" t="s">
        <v>822</v>
      </c>
    </row>
    <row r="37" spans="1:17" x14ac:dyDescent="0.25">
      <c r="A37" t="s">
        <v>389</v>
      </c>
      <c r="B37" t="s">
        <v>617</v>
      </c>
      <c r="C37" t="s">
        <v>425</v>
      </c>
      <c r="D37" t="s">
        <v>526</v>
      </c>
      <c r="E37" t="s">
        <v>430</v>
      </c>
      <c r="F37" s="24">
        <v>1</v>
      </c>
      <c r="G37" t="s">
        <v>412</v>
      </c>
      <c r="H37" t="s">
        <v>421</v>
      </c>
      <c r="I37" t="s">
        <v>823</v>
      </c>
      <c r="J37" t="s">
        <v>619</v>
      </c>
      <c r="K37" t="s">
        <v>824</v>
      </c>
      <c r="L37" t="s">
        <v>825</v>
      </c>
      <c r="M37" t="s">
        <v>826</v>
      </c>
      <c r="N37" t="s">
        <v>827</v>
      </c>
      <c r="O37" t="s">
        <v>828</v>
      </c>
      <c r="P37" t="s">
        <v>829</v>
      </c>
      <c r="Q37" t="s">
        <v>830</v>
      </c>
    </row>
    <row r="38" spans="1:17" x14ac:dyDescent="0.25">
      <c r="A38" t="s">
        <v>281</v>
      </c>
      <c r="B38" t="s">
        <v>524</v>
      </c>
      <c r="C38" t="s">
        <v>525</v>
      </c>
      <c r="D38" t="s">
        <v>526</v>
      </c>
      <c r="E38" t="s">
        <v>407</v>
      </c>
      <c r="F38" s="24">
        <v>1</v>
      </c>
      <c r="G38" t="s">
        <v>426</v>
      </c>
      <c r="H38" t="s">
        <v>449</v>
      </c>
      <c r="I38" t="s">
        <v>831</v>
      </c>
      <c r="J38" t="s">
        <v>528</v>
      </c>
      <c r="K38" t="s">
        <v>529</v>
      </c>
      <c r="L38" t="s">
        <v>832</v>
      </c>
      <c r="M38" t="s">
        <v>833</v>
      </c>
      <c r="N38" t="s">
        <v>834</v>
      </c>
      <c r="O38" t="s">
        <v>835</v>
      </c>
      <c r="P38" t="s">
        <v>449</v>
      </c>
      <c r="Q38" t="s">
        <v>836</v>
      </c>
    </row>
    <row r="39" spans="1:17" x14ac:dyDescent="0.25">
      <c r="A39" t="s">
        <v>259</v>
      </c>
      <c r="B39" t="s">
        <v>544</v>
      </c>
      <c r="C39" t="s">
        <v>425</v>
      </c>
      <c r="D39" t="s">
        <v>441</v>
      </c>
      <c r="E39" t="s">
        <v>590</v>
      </c>
      <c r="F39" s="24">
        <v>3</v>
      </c>
      <c r="G39" t="s">
        <v>442</v>
      </c>
      <c r="H39" t="s">
        <v>450</v>
      </c>
      <c r="I39" t="s">
        <v>837</v>
      </c>
      <c r="J39" t="s">
        <v>592</v>
      </c>
      <c r="K39" t="s">
        <v>838</v>
      </c>
      <c r="L39" t="s">
        <v>839</v>
      </c>
      <c r="M39" t="s">
        <v>840</v>
      </c>
      <c r="N39" t="s">
        <v>841</v>
      </c>
      <c r="O39" t="s">
        <v>842</v>
      </c>
      <c r="P39" t="s">
        <v>843</v>
      </c>
      <c r="Q39" t="s">
        <v>844</v>
      </c>
    </row>
    <row r="40" spans="1:17" x14ac:dyDescent="0.25">
      <c r="A40" t="s">
        <v>374</v>
      </c>
      <c r="B40" t="s">
        <v>617</v>
      </c>
      <c r="C40" t="s">
        <v>425</v>
      </c>
      <c r="D40" t="s">
        <v>422</v>
      </c>
      <c r="E40" t="s">
        <v>430</v>
      </c>
      <c r="F40" s="24">
        <v>0</v>
      </c>
      <c r="G40" t="s">
        <v>418</v>
      </c>
      <c r="H40" t="s">
        <v>445</v>
      </c>
      <c r="I40" t="s">
        <v>845</v>
      </c>
      <c r="J40" t="s">
        <v>846</v>
      </c>
      <c r="K40" t="s">
        <v>847</v>
      </c>
      <c r="L40" t="s">
        <v>848</v>
      </c>
      <c r="M40" t="s">
        <v>849</v>
      </c>
      <c r="N40" t="s">
        <v>850</v>
      </c>
      <c r="O40" t="s">
        <v>851</v>
      </c>
      <c r="P40" t="s">
        <v>852</v>
      </c>
      <c r="Q40" t="s">
        <v>853</v>
      </c>
    </row>
    <row r="41" spans="1:17" x14ac:dyDescent="0.25">
      <c r="A41" t="s">
        <v>383</v>
      </c>
      <c r="B41" t="s">
        <v>626</v>
      </c>
      <c r="C41" t="s">
        <v>417</v>
      </c>
      <c r="D41" t="s">
        <v>417</v>
      </c>
      <c r="E41" t="s">
        <v>815</v>
      </c>
      <c r="F41" s="24">
        <v>0</v>
      </c>
      <c r="G41" t="s">
        <v>489</v>
      </c>
      <c r="H41" t="s">
        <v>433</v>
      </c>
      <c r="I41" t="s">
        <v>854</v>
      </c>
      <c r="J41" t="s">
        <v>689</v>
      </c>
      <c r="K41" t="s">
        <v>690</v>
      </c>
      <c r="L41" t="s">
        <v>855</v>
      </c>
      <c r="M41" t="s">
        <v>856</v>
      </c>
      <c r="N41" t="s">
        <v>857</v>
      </c>
      <c r="O41" t="s">
        <v>858</v>
      </c>
      <c r="Q41" t="s">
        <v>859</v>
      </c>
    </row>
    <row r="42" spans="1:17" x14ac:dyDescent="0.25">
      <c r="A42" t="s">
        <v>243</v>
      </c>
      <c r="B42" t="s">
        <v>626</v>
      </c>
      <c r="C42" t="s">
        <v>525</v>
      </c>
      <c r="D42" t="s">
        <v>441</v>
      </c>
      <c r="E42" t="s">
        <v>815</v>
      </c>
      <c r="F42" s="24">
        <v>2</v>
      </c>
      <c r="G42" t="s">
        <v>442</v>
      </c>
      <c r="H42" t="s">
        <v>452</v>
      </c>
      <c r="I42" t="s">
        <v>860</v>
      </c>
      <c r="J42" t="s">
        <v>689</v>
      </c>
      <c r="K42" t="s">
        <v>690</v>
      </c>
      <c r="L42" t="s">
        <v>861</v>
      </c>
      <c r="M42" t="s">
        <v>862</v>
      </c>
      <c r="N42" t="s">
        <v>863</v>
      </c>
      <c r="O42" t="s">
        <v>864</v>
      </c>
      <c r="P42" t="s">
        <v>865</v>
      </c>
      <c r="Q42" t="s">
        <v>866</v>
      </c>
    </row>
    <row r="43" spans="1:17" x14ac:dyDescent="0.25">
      <c r="A43" t="s">
        <v>364</v>
      </c>
      <c r="B43" t="s">
        <v>524</v>
      </c>
      <c r="C43" t="s">
        <v>525</v>
      </c>
      <c r="D43" t="s">
        <v>526</v>
      </c>
      <c r="E43" t="s">
        <v>407</v>
      </c>
      <c r="F43" s="24">
        <v>1</v>
      </c>
      <c r="G43" t="s">
        <v>442</v>
      </c>
      <c r="H43" t="s">
        <v>452</v>
      </c>
      <c r="I43" t="s">
        <v>867</v>
      </c>
      <c r="J43" t="s">
        <v>528</v>
      </c>
      <c r="K43" t="s">
        <v>529</v>
      </c>
      <c r="L43" t="s">
        <v>868</v>
      </c>
      <c r="M43" t="s">
        <v>869</v>
      </c>
      <c r="N43" t="s">
        <v>870</v>
      </c>
      <c r="O43" t="s">
        <v>871</v>
      </c>
      <c r="P43" t="s">
        <v>865</v>
      </c>
      <c r="Q43" t="s">
        <v>872</v>
      </c>
    </row>
    <row r="44" spans="1:17" x14ac:dyDescent="0.25">
      <c r="A44" t="s">
        <v>264</v>
      </c>
      <c r="B44" t="s">
        <v>524</v>
      </c>
      <c r="C44" t="s">
        <v>525</v>
      </c>
      <c r="D44" t="s">
        <v>526</v>
      </c>
      <c r="E44" t="s">
        <v>436</v>
      </c>
      <c r="F44" s="24">
        <v>1</v>
      </c>
      <c r="G44" t="s">
        <v>442</v>
      </c>
      <c r="H44" t="s">
        <v>452</v>
      </c>
      <c r="I44" t="s">
        <v>873</v>
      </c>
      <c r="J44" t="s">
        <v>760</v>
      </c>
      <c r="K44" t="s">
        <v>761</v>
      </c>
      <c r="L44" t="s">
        <v>874</v>
      </c>
      <c r="M44" t="s">
        <v>875</v>
      </c>
      <c r="N44" t="s">
        <v>876</v>
      </c>
      <c r="O44" t="s">
        <v>877</v>
      </c>
      <c r="P44" t="s">
        <v>865</v>
      </c>
      <c r="Q44" t="s">
        <v>878</v>
      </c>
    </row>
    <row r="45" spans="1:17" x14ac:dyDescent="0.25">
      <c r="A45" t="s">
        <v>242</v>
      </c>
      <c r="B45" t="s">
        <v>617</v>
      </c>
      <c r="C45" t="s">
        <v>525</v>
      </c>
      <c r="D45" t="s">
        <v>526</v>
      </c>
      <c r="E45" t="s">
        <v>430</v>
      </c>
      <c r="F45" s="24">
        <v>1</v>
      </c>
      <c r="G45" t="s">
        <v>442</v>
      </c>
      <c r="H45" t="s">
        <v>452</v>
      </c>
      <c r="I45" t="s">
        <v>879</v>
      </c>
      <c r="J45" t="s">
        <v>619</v>
      </c>
      <c r="K45" t="s">
        <v>880</v>
      </c>
      <c r="L45" t="s">
        <v>881</v>
      </c>
      <c r="M45" t="s">
        <v>882</v>
      </c>
      <c r="N45" t="s">
        <v>883</v>
      </c>
      <c r="O45" t="s">
        <v>884</v>
      </c>
      <c r="P45" t="s">
        <v>865</v>
      </c>
      <c r="Q45" t="s">
        <v>885</v>
      </c>
    </row>
    <row r="46" spans="1:17" x14ac:dyDescent="0.25">
      <c r="A46" t="s">
        <v>886</v>
      </c>
      <c r="B46" t="s">
        <v>544</v>
      </c>
      <c r="C46" t="s">
        <v>525</v>
      </c>
      <c r="D46" t="s">
        <v>441</v>
      </c>
      <c r="E46" t="s">
        <v>590</v>
      </c>
      <c r="F46" s="24">
        <v>3</v>
      </c>
      <c r="G46" t="s">
        <v>442</v>
      </c>
      <c r="H46" t="s">
        <v>452</v>
      </c>
      <c r="I46" t="s">
        <v>887</v>
      </c>
      <c r="J46" t="s">
        <v>592</v>
      </c>
      <c r="K46" t="s">
        <v>888</v>
      </c>
      <c r="L46" t="s">
        <v>889</v>
      </c>
      <c r="M46" t="s">
        <v>890</v>
      </c>
      <c r="N46" t="s">
        <v>891</v>
      </c>
      <c r="O46" t="s">
        <v>892</v>
      </c>
      <c r="P46" t="s">
        <v>865</v>
      </c>
      <c r="Q46" t="s">
        <v>893</v>
      </c>
    </row>
    <row r="47" spans="1:17" x14ac:dyDescent="0.25">
      <c r="A47" t="s">
        <v>361</v>
      </c>
      <c r="B47" t="s">
        <v>524</v>
      </c>
      <c r="C47" t="s">
        <v>525</v>
      </c>
      <c r="D47" t="s">
        <v>526</v>
      </c>
      <c r="E47" t="s">
        <v>420</v>
      </c>
      <c r="F47" s="24">
        <v>2</v>
      </c>
      <c r="G47" t="s">
        <v>442</v>
      </c>
      <c r="H47" t="s">
        <v>452</v>
      </c>
      <c r="I47" t="s">
        <v>894</v>
      </c>
      <c r="J47" t="s">
        <v>420</v>
      </c>
      <c r="K47" t="s">
        <v>895</v>
      </c>
      <c r="L47" t="s">
        <v>896</v>
      </c>
      <c r="M47" t="s">
        <v>897</v>
      </c>
      <c r="N47" t="s">
        <v>898</v>
      </c>
      <c r="O47" t="s">
        <v>899</v>
      </c>
      <c r="P47" t="s">
        <v>865</v>
      </c>
      <c r="Q47" t="s">
        <v>900</v>
      </c>
    </row>
    <row r="48" spans="1:17" x14ac:dyDescent="0.25">
      <c r="A48" t="s">
        <v>257</v>
      </c>
      <c r="B48" t="s">
        <v>617</v>
      </c>
      <c r="C48" t="s">
        <v>659</v>
      </c>
      <c r="D48" t="s">
        <v>526</v>
      </c>
      <c r="E48" t="s">
        <v>430</v>
      </c>
      <c r="F48" s="24">
        <v>1</v>
      </c>
      <c r="G48" t="s">
        <v>438</v>
      </c>
      <c r="H48" t="s">
        <v>439</v>
      </c>
      <c r="I48" t="s">
        <v>901</v>
      </c>
      <c r="J48" t="s">
        <v>619</v>
      </c>
      <c r="K48" t="s">
        <v>902</v>
      </c>
      <c r="L48" t="s">
        <v>903</v>
      </c>
      <c r="M48" t="s">
        <v>904</v>
      </c>
      <c r="N48" t="s">
        <v>905</v>
      </c>
      <c r="O48" t="s">
        <v>906</v>
      </c>
      <c r="P48" t="s">
        <v>907</v>
      </c>
      <c r="Q48" t="s">
        <v>908</v>
      </c>
    </row>
    <row r="49" spans="1:17" x14ac:dyDescent="0.25">
      <c r="A49" t="s">
        <v>378</v>
      </c>
      <c r="B49" t="s">
        <v>524</v>
      </c>
      <c r="C49" t="s">
        <v>525</v>
      </c>
      <c r="D49" t="s">
        <v>441</v>
      </c>
      <c r="E49" t="s">
        <v>909</v>
      </c>
      <c r="F49" s="24">
        <v>8</v>
      </c>
      <c r="G49" t="s">
        <v>442</v>
      </c>
      <c r="H49" t="s">
        <v>451</v>
      </c>
      <c r="I49" t="s">
        <v>910</v>
      </c>
      <c r="J49" t="s">
        <v>911</v>
      </c>
      <c r="K49" t="s">
        <v>912</v>
      </c>
      <c r="L49" t="s">
        <v>913</v>
      </c>
      <c r="M49" t="s">
        <v>914</v>
      </c>
      <c r="N49" t="s">
        <v>915</v>
      </c>
      <c r="O49" t="s">
        <v>916</v>
      </c>
      <c r="P49" t="s">
        <v>917</v>
      </c>
      <c r="Q49" t="s">
        <v>918</v>
      </c>
    </row>
    <row r="50" spans="1:17" x14ac:dyDescent="0.25">
      <c r="A50" t="s">
        <v>323</v>
      </c>
      <c r="B50" t="s">
        <v>524</v>
      </c>
      <c r="C50" t="s">
        <v>525</v>
      </c>
      <c r="D50" t="s">
        <v>526</v>
      </c>
      <c r="E50" t="s">
        <v>407</v>
      </c>
      <c r="F50" s="24">
        <v>1</v>
      </c>
      <c r="G50" t="s">
        <v>440</v>
      </c>
      <c r="H50" t="s">
        <v>440</v>
      </c>
      <c r="I50" t="s">
        <v>919</v>
      </c>
      <c r="J50" t="s">
        <v>920</v>
      </c>
      <c r="K50" t="s">
        <v>921</v>
      </c>
      <c r="L50" t="s">
        <v>922</v>
      </c>
      <c r="M50" t="s">
        <v>923</v>
      </c>
      <c r="N50" t="s">
        <v>924</v>
      </c>
      <c r="O50" t="s">
        <v>925</v>
      </c>
      <c r="P50" t="s">
        <v>926</v>
      </c>
      <c r="Q50" t="s">
        <v>927</v>
      </c>
    </row>
    <row r="51" spans="1:17" x14ac:dyDescent="0.25">
      <c r="A51" t="s">
        <v>471</v>
      </c>
      <c r="B51" t="s">
        <v>626</v>
      </c>
      <c r="C51" t="s">
        <v>525</v>
      </c>
      <c r="D51" t="s">
        <v>441</v>
      </c>
      <c r="E51" t="s">
        <v>815</v>
      </c>
      <c r="F51" s="24">
        <v>2</v>
      </c>
      <c r="G51" t="s">
        <v>442</v>
      </c>
      <c r="H51" t="s">
        <v>451</v>
      </c>
      <c r="I51" t="s">
        <v>928</v>
      </c>
      <c r="J51" t="s">
        <v>431</v>
      </c>
      <c r="K51" t="s">
        <v>929</v>
      </c>
      <c r="L51" t="s">
        <v>930</v>
      </c>
      <c r="M51" t="s">
        <v>931</v>
      </c>
      <c r="N51" t="s">
        <v>932</v>
      </c>
      <c r="O51" t="s">
        <v>933</v>
      </c>
      <c r="P51" t="s">
        <v>934</v>
      </c>
      <c r="Q51" t="s">
        <v>935</v>
      </c>
    </row>
    <row r="52" spans="1:17" x14ac:dyDescent="0.25">
      <c r="A52" t="s">
        <v>473</v>
      </c>
      <c r="B52" t="s">
        <v>544</v>
      </c>
      <c r="C52" t="s">
        <v>417</v>
      </c>
      <c r="D52" t="s">
        <v>417</v>
      </c>
      <c r="E52" t="s">
        <v>491</v>
      </c>
      <c r="F52" s="24">
        <v>0</v>
      </c>
      <c r="G52" t="s">
        <v>418</v>
      </c>
      <c r="H52" t="s">
        <v>419</v>
      </c>
      <c r="I52" t="s">
        <v>936</v>
      </c>
      <c r="J52" t="s">
        <v>937</v>
      </c>
      <c r="K52" t="s">
        <v>938</v>
      </c>
      <c r="L52" t="s">
        <v>939</v>
      </c>
      <c r="M52" t="s">
        <v>940</v>
      </c>
      <c r="N52" t="s">
        <v>941</v>
      </c>
      <c r="O52" t="s">
        <v>942</v>
      </c>
      <c r="P52" t="s">
        <v>789</v>
      </c>
      <c r="Q52" t="s">
        <v>943</v>
      </c>
    </row>
    <row r="53" spans="1:17" x14ac:dyDescent="0.25">
      <c r="A53" t="s">
        <v>241</v>
      </c>
      <c r="B53" t="s">
        <v>524</v>
      </c>
      <c r="C53" t="s">
        <v>425</v>
      </c>
      <c r="D53" t="s">
        <v>526</v>
      </c>
      <c r="E53" t="s">
        <v>420</v>
      </c>
      <c r="F53" s="24">
        <v>2</v>
      </c>
      <c r="G53" t="s">
        <v>418</v>
      </c>
      <c r="H53" t="s">
        <v>445</v>
      </c>
      <c r="I53" t="s">
        <v>944</v>
      </c>
      <c r="J53" t="s">
        <v>420</v>
      </c>
      <c r="K53" t="s">
        <v>945</v>
      </c>
      <c r="L53" t="s">
        <v>946</v>
      </c>
      <c r="M53" t="s">
        <v>947</v>
      </c>
      <c r="N53" t="s">
        <v>948</v>
      </c>
      <c r="O53" t="s">
        <v>949</v>
      </c>
      <c r="P53" t="s">
        <v>445</v>
      </c>
      <c r="Q53" t="s">
        <v>950</v>
      </c>
    </row>
    <row r="54" spans="1:17" x14ac:dyDescent="0.25">
      <c r="A54" t="s">
        <v>340</v>
      </c>
      <c r="B54" t="s">
        <v>524</v>
      </c>
      <c r="C54" t="s">
        <v>425</v>
      </c>
      <c r="D54" t="s">
        <v>526</v>
      </c>
      <c r="E54" t="s">
        <v>420</v>
      </c>
      <c r="F54" s="24">
        <v>2</v>
      </c>
      <c r="G54" t="s">
        <v>418</v>
      </c>
      <c r="H54" t="s">
        <v>445</v>
      </c>
      <c r="I54" t="s">
        <v>951</v>
      </c>
      <c r="J54" t="s">
        <v>420</v>
      </c>
      <c r="K54" t="s">
        <v>952</v>
      </c>
      <c r="L54" t="s">
        <v>953</v>
      </c>
      <c r="M54" t="s">
        <v>954</v>
      </c>
      <c r="N54" t="s">
        <v>955</v>
      </c>
      <c r="O54" t="s">
        <v>956</v>
      </c>
      <c r="P54" t="s">
        <v>957</v>
      </c>
      <c r="Q54" t="s">
        <v>958</v>
      </c>
    </row>
    <row r="55" spans="1:17" x14ac:dyDescent="0.25">
      <c r="A55" t="s">
        <v>493</v>
      </c>
      <c r="B55" t="s">
        <v>617</v>
      </c>
      <c r="C55" t="s">
        <v>417</v>
      </c>
      <c r="D55" t="s">
        <v>417</v>
      </c>
      <c r="E55" t="s">
        <v>430</v>
      </c>
      <c r="F55" s="24">
        <v>0</v>
      </c>
      <c r="G55" t="s">
        <v>426</v>
      </c>
      <c r="H55" t="s">
        <v>449</v>
      </c>
      <c r="I55" t="s">
        <v>959</v>
      </c>
      <c r="J55" t="s">
        <v>619</v>
      </c>
      <c r="K55" t="s">
        <v>960</v>
      </c>
      <c r="L55" t="s">
        <v>961</v>
      </c>
      <c r="M55" t="s">
        <v>962</v>
      </c>
      <c r="N55" t="s">
        <v>955</v>
      </c>
      <c r="O55" t="s">
        <v>963</v>
      </c>
      <c r="P55" t="s">
        <v>449</v>
      </c>
    </row>
    <row r="56" spans="1:17" x14ac:dyDescent="0.25">
      <c r="A56" t="s">
        <v>464</v>
      </c>
      <c r="B56" t="s">
        <v>524</v>
      </c>
      <c r="C56" t="s">
        <v>425</v>
      </c>
      <c r="D56" t="s">
        <v>441</v>
      </c>
      <c r="E56" t="s">
        <v>660</v>
      </c>
      <c r="F56" s="24">
        <v>5</v>
      </c>
      <c r="G56" t="s">
        <v>426</v>
      </c>
      <c r="H56" t="s">
        <v>447</v>
      </c>
      <c r="I56" t="s">
        <v>964</v>
      </c>
      <c r="J56" t="s">
        <v>420</v>
      </c>
      <c r="K56" t="s">
        <v>965</v>
      </c>
      <c r="L56" t="s">
        <v>966</v>
      </c>
      <c r="M56" t="s">
        <v>967</v>
      </c>
      <c r="N56" t="s">
        <v>968</v>
      </c>
      <c r="O56" t="s">
        <v>969</v>
      </c>
      <c r="P56" t="s">
        <v>970</v>
      </c>
      <c r="Q56" t="s">
        <v>971</v>
      </c>
    </row>
    <row r="57" spans="1:17" x14ac:dyDescent="0.25">
      <c r="A57" t="s">
        <v>388</v>
      </c>
      <c r="B57" t="s">
        <v>617</v>
      </c>
      <c r="C57" t="s">
        <v>425</v>
      </c>
      <c r="D57" t="s">
        <v>526</v>
      </c>
      <c r="E57" t="s">
        <v>430</v>
      </c>
      <c r="F57" s="24">
        <v>1</v>
      </c>
      <c r="G57" t="s">
        <v>418</v>
      </c>
      <c r="H57" t="s">
        <v>419</v>
      </c>
      <c r="I57" t="s">
        <v>972</v>
      </c>
      <c r="J57" t="s">
        <v>619</v>
      </c>
      <c r="K57" t="s">
        <v>973</v>
      </c>
      <c r="L57" t="s">
        <v>974</v>
      </c>
      <c r="M57" t="s">
        <v>975</v>
      </c>
      <c r="N57" t="s">
        <v>976</v>
      </c>
      <c r="O57" t="s">
        <v>977</v>
      </c>
      <c r="P57" t="s">
        <v>570</v>
      </c>
      <c r="Q57" t="s">
        <v>978</v>
      </c>
    </row>
    <row r="58" spans="1:17" x14ac:dyDescent="0.25">
      <c r="A58" t="s">
        <v>287</v>
      </c>
      <c r="B58" t="s">
        <v>524</v>
      </c>
      <c r="C58" t="s">
        <v>425</v>
      </c>
      <c r="D58" t="s">
        <v>526</v>
      </c>
      <c r="E58" t="s">
        <v>407</v>
      </c>
      <c r="F58" s="24">
        <v>1</v>
      </c>
      <c r="G58" t="s">
        <v>426</v>
      </c>
      <c r="H58" t="s">
        <v>427</v>
      </c>
      <c r="I58" t="s">
        <v>979</v>
      </c>
      <c r="J58" t="s">
        <v>528</v>
      </c>
      <c r="K58" t="s">
        <v>529</v>
      </c>
      <c r="L58" t="s">
        <v>980</v>
      </c>
      <c r="M58" t="s">
        <v>981</v>
      </c>
      <c r="N58" t="s">
        <v>982</v>
      </c>
      <c r="O58" t="s">
        <v>983</v>
      </c>
      <c r="P58" t="s">
        <v>984</v>
      </c>
      <c r="Q58" t="s">
        <v>985</v>
      </c>
    </row>
    <row r="59" spans="1:17" x14ac:dyDescent="0.25">
      <c r="A59" t="s">
        <v>394</v>
      </c>
      <c r="B59" t="s">
        <v>524</v>
      </c>
      <c r="C59" t="s">
        <v>425</v>
      </c>
      <c r="D59" t="s">
        <v>422</v>
      </c>
      <c r="E59" t="s">
        <v>436</v>
      </c>
      <c r="F59" s="24">
        <v>0</v>
      </c>
      <c r="G59" t="s">
        <v>418</v>
      </c>
      <c r="H59" t="s">
        <v>445</v>
      </c>
      <c r="I59" t="s">
        <v>986</v>
      </c>
      <c r="J59" t="s">
        <v>987</v>
      </c>
      <c r="K59" t="s">
        <v>988</v>
      </c>
      <c r="L59" t="s">
        <v>989</v>
      </c>
      <c r="M59" t="s">
        <v>990</v>
      </c>
      <c r="N59" t="s">
        <v>991</v>
      </c>
      <c r="O59" t="s">
        <v>992</v>
      </c>
      <c r="P59" t="s">
        <v>993</v>
      </c>
      <c r="Q59" t="s">
        <v>994</v>
      </c>
    </row>
    <row r="60" spans="1:17" x14ac:dyDescent="0.25">
      <c r="A60" t="s">
        <v>295</v>
      </c>
      <c r="B60" t="s">
        <v>429</v>
      </c>
      <c r="C60" t="s">
        <v>525</v>
      </c>
      <c r="D60" t="s">
        <v>429</v>
      </c>
      <c r="E60" t="s">
        <v>607</v>
      </c>
      <c r="F60" s="24">
        <v>11</v>
      </c>
      <c r="G60" t="s">
        <v>412</v>
      </c>
      <c r="H60" t="s">
        <v>421</v>
      </c>
      <c r="I60" t="s">
        <v>995</v>
      </c>
      <c r="J60" t="s">
        <v>420</v>
      </c>
      <c r="K60" t="s">
        <v>996</v>
      </c>
      <c r="L60" t="s">
        <v>997</v>
      </c>
      <c r="M60" t="s">
        <v>998</v>
      </c>
      <c r="N60" t="s">
        <v>999</v>
      </c>
      <c r="O60" t="s">
        <v>1000</v>
      </c>
      <c r="P60" t="s">
        <v>1001</v>
      </c>
      <c r="Q60" t="s">
        <v>1002</v>
      </c>
    </row>
    <row r="61" spans="1:17" x14ac:dyDescent="0.25">
      <c r="A61" t="s">
        <v>1003</v>
      </c>
      <c r="B61" t="s">
        <v>617</v>
      </c>
      <c r="C61" t="s">
        <v>425</v>
      </c>
      <c r="D61" t="s">
        <v>526</v>
      </c>
      <c r="E61" t="s">
        <v>430</v>
      </c>
      <c r="F61" s="24">
        <v>1</v>
      </c>
      <c r="G61" t="s">
        <v>440</v>
      </c>
      <c r="H61" t="s">
        <v>440</v>
      </c>
      <c r="I61" t="s">
        <v>1004</v>
      </c>
      <c r="J61" t="s">
        <v>619</v>
      </c>
      <c r="K61" t="s">
        <v>1005</v>
      </c>
      <c r="L61" t="s">
        <v>1006</v>
      </c>
      <c r="M61" t="s">
        <v>1007</v>
      </c>
      <c r="N61" t="s">
        <v>1008</v>
      </c>
      <c r="O61" t="s">
        <v>1009</v>
      </c>
      <c r="P61" t="s">
        <v>1010</v>
      </c>
      <c r="Q61" t="s">
        <v>1011</v>
      </c>
    </row>
    <row r="62" spans="1:17" x14ac:dyDescent="0.25">
      <c r="A62" t="s">
        <v>371</v>
      </c>
      <c r="B62" t="s">
        <v>524</v>
      </c>
      <c r="C62" t="s">
        <v>425</v>
      </c>
      <c r="D62" t="s">
        <v>526</v>
      </c>
      <c r="E62" t="s">
        <v>407</v>
      </c>
      <c r="F62" s="24">
        <v>1</v>
      </c>
      <c r="G62" t="s">
        <v>418</v>
      </c>
      <c r="H62" t="s">
        <v>445</v>
      </c>
      <c r="I62" t="s">
        <v>1012</v>
      </c>
      <c r="J62" t="s">
        <v>1013</v>
      </c>
      <c r="K62" t="s">
        <v>1014</v>
      </c>
      <c r="L62" t="s">
        <v>1015</v>
      </c>
      <c r="M62" t="s">
        <v>1016</v>
      </c>
      <c r="N62" t="s">
        <v>1017</v>
      </c>
      <c r="O62" t="s">
        <v>1018</v>
      </c>
      <c r="P62" t="s">
        <v>1019</v>
      </c>
      <c r="Q62" t="s">
        <v>1020</v>
      </c>
    </row>
    <row r="63" spans="1:17" x14ac:dyDescent="0.25">
      <c r="A63" t="s">
        <v>253</v>
      </c>
      <c r="B63" t="s">
        <v>617</v>
      </c>
      <c r="C63" t="s">
        <v>525</v>
      </c>
      <c r="D63" t="s">
        <v>526</v>
      </c>
      <c r="E63" t="s">
        <v>430</v>
      </c>
      <c r="F63" s="24">
        <v>1</v>
      </c>
      <c r="G63" t="s">
        <v>412</v>
      </c>
      <c r="H63" t="s">
        <v>421</v>
      </c>
      <c r="I63" t="s">
        <v>1021</v>
      </c>
      <c r="J63" t="s">
        <v>619</v>
      </c>
      <c r="K63" t="s">
        <v>1022</v>
      </c>
      <c r="L63" t="s">
        <v>1023</v>
      </c>
      <c r="M63" t="s">
        <v>1024</v>
      </c>
      <c r="N63" t="s">
        <v>1025</v>
      </c>
      <c r="O63" t="s">
        <v>1026</v>
      </c>
      <c r="P63" t="s">
        <v>1027</v>
      </c>
      <c r="Q63" t="s">
        <v>1028</v>
      </c>
    </row>
    <row r="64" spans="1:17" x14ac:dyDescent="0.25">
      <c r="A64" t="s">
        <v>356</v>
      </c>
      <c r="B64" t="s">
        <v>429</v>
      </c>
      <c r="C64" t="s">
        <v>1029</v>
      </c>
      <c r="D64" t="s">
        <v>429</v>
      </c>
      <c r="E64" t="s">
        <v>607</v>
      </c>
      <c r="F64" s="24">
        <v>11</v>
      </c>
      <c r="G64" t="s">
        <v>442</v>
      </c>
      <c r="H64" t="s">
        <v>454</v>
      </c>
      <c r="I64" t="s">
        <v>1030</v>
      </c>
      <c r="J64" t="s">
        <v>420</v>
      </c>
      <c r="K64" t="s">
        <v>1031</v>
      </c>
      <c r="L64" t="s">
        <v>1032</v>
      </c>
      <c r="M64" t="s">
        <v>1033</v>
      </c>
      <c r="N64" t="s">
        <v>1034</v>
      </c>
      <c r="O64" t="s">
        <v>1035</v>
      </c>
      <c r="P64" t="s">
        <v>1036</v>
      </c>
      <c r="Q64" t="s">
        <v>1037</v>
      </c>
    </row>
    <row r="65" spans="1:17" x14ac:dyDescent="0.25">
      <c r="A65" t="s">
        <v>360</v>
      </c>
      <c r="B65" t="s">
        <v>524</v>
      </c>
      <c r="C65" t="s">
        <v>425</v>
      </c>
      <c r="D65" t="s">
        <v>526</v>
      </c>
      <c r="E65" t="s">
        <v>428</v>
      </c>
      <c r="F65" s="24">
        <v>1</v>
      </c>
      <c r="G65" t="s">
        <v>409</v>
      </c>
      <c r="H65" t="s">
        <v>410</v>
      </c>
      <c r="I65" t="s">
        <v>1038</v>
      </c>
      <c r="J65" t="s">
        <v>609</v>
      </c>
      <c r="K65" t="s">
        <v>610</v>
      </c>
      <c r="L65" t="s">
        <v>1039</v>
      </c>
      <c r="M65" t="s">
        <v>1040</v>
      </c>
      <c r="N65" t="s">
        <v>1041</v>
      </c>
      <c r="O65" t="s">
        <v>1042</v>
      </c>
      <c r="P65" t="s">
        <v>1043</v>
      </c>
      <c r="Q65" t="s">
        <v>1044</v>
      </c>
    </row>
    <row r="66" spans="1:17" x14ac:dyDescent="0.25">
      <c r="A66" t="s">
        <v>384</v>
      </c>
      <c r="B66" t="s">
        <v>617</v>
      </c>
      <c r="C66" t="s">
        <v>425</v>
      </c>
      <c r="D66" t="s">
        <v>526</v>
      </c>
      <c r="E66" t="s">
        <v>430</v>
      </c>
      <c r="F66" s="24">
        <v>1</v>
      </c>
      <c r="G66" t="s">
        <v>409</v>
      </c>
      <c r="H66" t="s">
        <v>455</v>
      </c>
      <c r="I66" t="s">
        <v>1045</v>
      </c>
      <c r="J66" t="s">
        <v>619</v>
      </c>
      <c r="K66" t="s">
        <v>1046</v>
      </c>
      <c r="L66" t="s">
        <v>1047</v>
      </c>
      <c r="M66" t="s">
        <v>1048</v>
      </c>
      <c r="N66" t="s">
        <v>1049</v>
      </c>
      <c r="O66" t="s">
        <v>1050</v>
      </c>
      <c r="P66" t="s">
        <v>534</v>
      </c>
      <c r="Q66" t="s">
        <v>1051</v>
      </c>
    </row>
    <row r="67" spans="1:17" x14ac:dyDescent="0.25">
      <c r="A67" t="s">
        <v>341</v>
      </c>
      <c r="B67" t="s">
        <v>544</v>
      </c>
      <c r="C67" t="s">
        <v>425</v>
      </c>
      <c r="D67" t="s">
        <v>441</v>
      </c>
      <c r="E67" t="s">
        <v>590</v>
      </c>
      <c r="F67" s="24">
        <v>3</v>
      </c>
      <c r="G67" t="s">
        <v>409</v>
      </c>
      <c r="H67" t="s">
        <v>455</v>
      </c>
      <c r="I67" t="s">
        <v>1052</v>
      </c>
      <c r="J67" t="s">
        <v>592</v>
      </c>
      <c r="K67" t="s">
        <v>1053</v>
      </c>
      <c r="L67" t="s">
        <v>1054</v>
      </c>
      <c r="M67" t="s">
        <v>1055</v>
      </c>
      <c r="N67" t="s">
        <v>1056</v>
      </c>
      <c r="O67" t="s">
        <v>1057</v>
      </c>
      <c r="P67" t="s">
        <v>534</v>
      </c>
      <c r="Q67" t="s">
        <v>1058</v>
      </c>
    </row>
    <row r="68" spans="1:17" x14ac:dyDescent="0.25">
      <c r="A68" t="s">
        <v>238</v>
      </c>
      <c r="B68" t="s">
        <v>544</v>
      </c>
      <c r="C68" t="s">
        <v>659</v>
      </c>
      <c r="D68" t="s">
        <v>441</v>
      </c>
      <c r="E68" t="s">
        <v>545</v>
      </c>
      <c r="F68" s="24">
        <v>4</v>
      </c>
      <c r="G68" t="s">
        <v>442</v>
      </c>
      <c r="H68" t="s">
        <v>456</v>
      </c>
      <c r="I68" t="s">
        <v>1059</v>
      </c>
      <c r="J68" t="s">
        <v>592</v>
      </c>
      <c r="K68" t="s">
        <v>1060</v>
      </c>
      <c r="L68" t="s">
        <v>1061</v>
      </c>
      <c r="M68" t="s">
        <v>1062</v>
      </c>
      <c r="N68" t="s">
        <v>1063</v>
      </c>
      <c r="O68" t="s">
        <v>1064</v>
      </c>
      <c r="P68" t="s">
        <v>1065</v>
      </c>
      <c r="Q68" t="s">
        <v>1066</v>
      </c>
    </row>
    <row r="69" spans="1:17" x14ac:dyDescent="0.25">
      <c r="A69" t="s">
        <v>322</v>
      </c>
      <c r="B69" t="s">
        <v>617</v>
      </c>
      <c r="C69" t="s">
        <v>659</v>
      </c>
      <c r="D69" t="s">
        <v>526</v>
      </c>
      <c r="E69" t="s">
        <v>430</v>
      </c>
      <c r="F69" s="24">
        <v>1</v>
      </c>
      <c r="G69" t="s">
        <v>440</v>
      </c>
      <c r="H69" t="s">
        <v>440</v>
      </c>
      <c r="I69" t="s">
        <v>1067</v>
      </c>
      <c r="J69" t="s">
        <v>619</v>
      </c>
      <c r="K69" t="s">
        <v>1068</v>
      </c>
      <c r="L69" t="s">
        <v>1069</v>
      </c>
      <c r="M69" t="s">
        <v>1070</v>
      </c>
      <c r="N69" t="s">
        <v>1071</v>
      </c>
      <c r="O69" t="s">
        <v>1072</v>
      </c>
      <c r="P69" t="s">
        <v>1073</v>
      </c>
      <c r="Q69" t="s">
        <v>1074</v>
      </c>
    </row>
    <row r="70" spans="1:17" x14ac:dyDescent="0.25">
      <c r="A70" t="s">
        <v>261</v>
      </c>
      <c r="B70" t="s">
        <v>626</v>
      </c>
      <c r="C70" t="s">
        <v>425</v>
      </c>
      <c r="D70" t="s">
        <v>422</v>
      </c>
      <c r="E70" t="s">
        <v>431</v>
      </c>
      <c r="F70" s="24">
        <v>0</v>
      </c>
      <c r="G70" t="s">
        <v>426</v>
      </c>
      <c r="H70" t="s">
        <v>427</v>
      </c>
      <c r="I70" t="s">
        <v>1075</v>
      </c>
      <c r="J70" t="s">
        <v>689</v>
      </c>
      <c r="K70" t="s">
        <v>690</v>
      </c>
      <c r="L70" t="s">
        <v>1076</v>
      </c>
      <c r="M70" t="s">
        <v>1077</v>
      </c>
      <c r="N70" t="s">
        <v>1078</v>
      </c>
      <c r="O70" t="s">
        <v>1079</v>
      </c>
      <c r="P70" t="s">
        <v>1080</v>
      </c>
      <c r="Q70" t="s">
        <v>1081</v>
      </c>
    </row>
    <row r="71" spans="1:17" x14ac:dyDescent="0.25">
      <c r="A71" t="s">
        <v>324</v>
      </c>
      <c r="B71" t="s">
        <v>617</v>
      </c>
      <c r="C71" t="s">
        <v>525</v>
      </c>
      <c r="D71" t="s">
        <v>526</v>
      </c>
      <c r="E71" t="s">
        <v>430</v>
      </c>
      <c r="F71" s="24">
        <v>1</v>
      </c>
      <c r="G71" t="s">
        <v>440</v>
      </c>
      <c r="H71" t="s">
        <v>440</v>
      </c>
      <c r="I71" t="s">
        <v>1082</v>
      </c>
      <c r="J71" t="s">
        <v>619</v>
      </c>
      <c r="K71" t="s">
        <v>1083</v>
      </c>
      <c r="L71" t="s">
        <v>1084</v>
      </c>
      <c r="M71" t="s">
        <v>1085</v>
      </c>
      <c r="N71" t="s">
        <v>1086</v>
      </c>
      <c r="O71" t="s">
        <v>1087</v>
      </c>
      <c r="P71" t="s">
        <v>1088</v>
      </c>
      <c r="Q71" t="s">
        <v>1089</v>
      </c>
    </row>
    <row r="72" spans="1:17" x14ac:dyDescent="0.25">
      <c r="A72" t="s">
        <v>229</v>
      </c>
      <c r="B72" t="s">
        <v>544</v>
      </c>
      <c r="C72" t="s">
        <v>525</v>
      </c>
      <c r="D72" t="s">
        <v>441</v>
      </c>
      <c r="E72" t="s">
        <v>651</v>
      </c>
      <c r="F72" s="24">
        <v>2</v>
      </c>
      <c r="G72" t="s">
        <v>438</v>
      </c>
      <c r="H72" t="s">
        <v>459</v>
      </c>
      <c r="I72" t="s">
        <v>1090</v>
      </c>
      <c r="J72" t="s">
        <v>592</v>
      </c>
      <c r="K72" t="s">
        <v>1091</v>
      </c>
      <c r="L72" t="s">
        <v>1092</v>
      </c>
      <c r="M72" t="s">
        <v>1093</v>
      </c>
      <c r="N72" t="s">
        <v>1094</v>
      </c>
      <c r="O72" t="s">
        <v>1095</v>
      </c>
      <c r="P72" t="s">
        <v>1096</v>
      </c>
      <c r="Q72" t="s">
        <v>1097</v>
      </c>
    </row>
    <row r="73" spans="1:17" x14ac:dyDescent="0.25">
      <c r="A73" t="s">
        <v>270</v>
      </c>
      <c r="B73" t="s">
        <v>626</v>
      </c>
      <c r="C73" t="s">
        <v>425</v>
      </c>
      <c r="D73" t="s">
        <v>441</v>
      </c>
      <c r="E73" t="s">
        <v>815</v>
      </c>
      <c r="F73" s="24">
        <v>2</v>
      </c>
      <c r="G73" t="s">
        <v>418</v>
      </c>
      <c r="H73" t="s">
        <v>445</v>
      </c>
      <c r="I73" t="s">
        <v>1098</v>
      </c>
      <c r="J73" t="s">
        <v>444</v>
      </c>
      <c r="K73" t="s">
        <v>1099</v>
      </c>
      <c r="L73" t="s">
        <v>1100</v>
      </c>
      <c r="M73" t="s">
        <v>1101</v>
      </c>
      <c r="N73" t="s">
        <v>1102</v>
      </c>
      <c r="O73" t="s">
        <v>1103</v>
      </c>
      <c r="P73" t="s">
        <v>1104</v>
      </c>
      <c r="Q73" t="s">
        <v>1105</v>
      </c>
    </row>
    <row r="74" spans="1:17" x14ac:dyDescent="0.25">
      <c r="A74" t="s">
        <v>234</v>
      </c>
      <c r="B74" t="s">
        <v>617</v>
      </c>
      <c r="C74" t="s">
        <v>659</v>
      </c>
      <c r="D74" t="s">
        <v>526</v>
      </c>
      <c r="E74" t="s">
        <v>430</v>
      </c>
      <c r="F74" s="24">
        <v>1</v>
      </c>
      <c r="G74" t="s">
        <v>442</v>
      </c>
      <c r="H74" t="s">
        <v>456</v>
      </c>
      <c r="I74" t="s">
        <v>1106</v>
      </c>
      <c r="J74" t="s">
        <v>619</v>
      </c>
      <c r="K74" t="s">
        <v>1107</v>
      </c>
      <c r="L74" t="s">
        <v>1108</v>
      </c>
      <c r="M74" t="s">
        <v>1109</v>
      </c>
      <c r="N74" t="s">
        <v>1110</v>
      </c>
      <c r="O74" t="s">
        <v>1111</v>
      </c>
      <c r="P74" t="s">
        <v>1065</v>
      </c>
      <c r="Q74" t="s">
        <v>1112</v>
      </c>
    </row>
    <row r="75" spans="1:17" x14ac:dyDescent="0.25">
      <c r="A75" t="s">
        <v>235</v>
      </c>
      <c r="B75" t="s">
        <v>524</v>
      </c>
      <c r="C75" t="s">
        <v>659</v>
      </c>
      <c r="D75" t="s">
        <v>441</v>
      </c>
      <c r="E75" t="s">
        <v>1113</v>
      </c>
      <c r="F75" s="24">
        <v>4</v>
      </c>
      <c r="G75" t="s">
        <v>442</v>
      </c>
      <c r="H75" t="s">
        <v>456</v>
      </c>
      <c r="I75" t="s">
        <v>1114</v>
      </c>
      <c r="J75" t="s">
        <v>420</v>
      </c>
      <c r="K75" t="s">
        <v>1115</v>
      </c>
      <c r="L75" t="s">
        <v>1116</v>
      </c>
      <c r="M75" t="s">
        <v>1117</v>
      </c>
      <c r="N75" t="s">
        <v>1118</v>
      </c>
      <c r="O75" t="s">
        <v>1119</v>
      </c>
      <c r="P75" t="s">
        <v>1065</v>
      </c>
      <c r="Q75" t="s">
        <v>1120</v>
      </c>
    </row>
    <row r="76" spans="1:17" x14ac:dyDescent="0.25">
      <c r="A76" t="s">
        <v>348</v>
      </c>
      <c r="B76" t="s">
        <v>457</v>
      </c>
      <c r="C76" t="s">
        <v>659</v>
      </c>
      <c r="D76" t="s">
        <v>441</v>
      </c>
      <c r="E76" t="s">
        <v>590</v>
      </c>
      <c r="F76" s="24">
        <v>3</v>
      </c>
      <c r="G76" t="s">
        <v>489</v>
      </c>
      <c r="H76" t="s">
        <v>433</v>
      </c>
      <c r="I76" t="s">
        <v>1121</v>
      </c>
      <c r="J76" t="s">
        <v>1122</v>
      </c>
      <c r="K76" t="s">
        <v>1123</v>
      </c>
      <c r="L76" t="s">
        <v>1124</v>
      </c>
      <c r="M76" t="s">
        <v>1125</v>
      </c>
      <c r="N76" t="s">
        <v>1126</v>
      </c>
      <c r="O76" t="s">
        <v>1127</v>
      </c>
      <c r="P76" t="s">
        <v>432</v>
      </c>
      <c r="Q76" t="s">
        <v>1128</v>
      </c>
    </row>
    <row r="77" spans="1:17" x14ac:dyDescent="0.25">
      <c r="A77" t="s">
        <v>327</v>
      </c>
      <c r="B77" t="s">
        <v>524</v>
      </c>
      <c r="C77" t="s">
        <v>525</v>
      </c>
      <c r="D77" t="s">
        <v>526</v>
      </c>
      <c r="E77" t="s">
        <v>420</v>
      </c>
      <c r="F77" s="24">
        <v>2</v>
      </c>
      <c r="G77" t="s">
        <v>440</v>
      </c>
      <c r="H77" t="s">
        <v>440</v>
      </c>
      <c r="I77" t="s">
        <v>1129</v>
      </c>
      <c r="J77" t="s">
        <v>420</v>
      </c>
      <c r="K77" t="s">
        <v>1130</v>
      </c>
      <c r="L77" t="s">
        <v>1131</v>
      </c>
      <c r="M77" t="s">
        <v>1132</v>
      </c>
      <c r="N77" t="s">
        <v>1133</v>
      </c>
      <c r="O77" t="s">
        <v>1134</v>
      </c>
      <c r="P77" t="s">
        <v>1135</v>
      </c>
      <c r="Q77" t="s">
        <v>1136</v>
      </c>
    </row>
    <row r="78" spans="1:17" x14ac:dyDescent="0.25">
      <c r="A78" t="s">
        <v>313</v>
      </c>
      <c r="B78" t="s">
        <v>626</v>
      </c>
      <c r="C78" t="s">
        <v>425</v>
      </c>
      <c r="D78" t="s">
        <v>422</v>
      </c>
      <c r="E78" t="s">
        <v>431</v>
      </c>
      <c r="F78" s="24">
        <v>0</v>
      </c>
      <c r="G78" t="s">
        <v>426</v>
      </c>
      <c r="H78" t="s">
        <v>427</v>
      </c>
      <c r="I78" t="s">
        <v>1137</v>
      </c>
      <c r="J78" t="s">
        <v>1138</v>
      </c>
      <c r="K78" t="s">
        <v>1139</v>
      </c>
      <c r="L78" t="s">
        <v>1140</v>
      </c>
      <c r="M78" t="s">
        <v>1141</v>
      </c>
      <c r="N78" t="s">
        <v>1142</v>
      </c>
      <c r="O78" t="s">
        <v>1143</v>
      </c>
      <c r="P78" t="s">
        <v>1144</v>
      </c>
      <c r="Q78" t="s">
        <v>1145</v>
      </c>
    </row>
    <row r="79" spans="1:17" x14ac:dyDescent="0.25">
      <c r="A79" t="s">
        <v>499</v>
      </c>
      <c r="B79" t="s">
        <v>524</v>
      </c>
      <c r="C79" t="s">
        <v>525</v>
      </c>
      <c r="D79" t="s">
        <v>526</v>
      </c>
      <c r="E79" t="s">
        <v>428</v>
      </c>
      <c r="F79" s="24">
        <v>1</v>
      </c>
      <c r="G79" t="s">
        <v>440</v>
      </c>
      <c r="H79" t="s">
        <v>440</v>
      </c>
      <c r="I79" t="s">
        <v>1146</v>
      </c>
      <c r="J79" t="s">
        <v>609</v>
      </c>
      <c r="K79" t="s">
        <v>1147</v>
      </c>
      <c r="L79" t="s">
        <v>1148</v>
      </c>
      <c r="M79" t="s">
        <v>1149</v>
      </c>
      <c r="N79" t="s">
        <v>1150</v>
      </c>
      <c r="O79" t="s">
        <v>1151</v>
      </c>
      <c r="P79" t="s">
        <v>1152</v>
      </c>
      <c r="Q79" t="s">
        <v>1153</v>
      </c>
    </row>
    <row r="80" spans="1:17" x14ac:dyDescent="0.25">
      <c r="A80" t="s">
        <v>353</v>
      </c>
      <c r="B80" t="s">
        <v>429</v>
      </c>
      <c r="C80" t="s">
        <v>525</v>
      </c>
      <c r="D80" t="s">
        <v>429</v>
      </c>
      <c r="E80" t="s">
        <v>607</v>
      </c>
      <c r="F80" s="24">
        <v>11</v>
      </c>
      <c r="G80" t="s">
        <v>426</v>
      </c>
      <c r="H80" t="s">
        <v>427</v>
      </c>
      <c r="I80" t="s">
        <v>1154</v>
      </c>
      <c r="J80" t="s">
        <v>609</v>
      </c>
      <c r="K80" t="s">
        <v>1155</v>
      </c>
      <c r="L80" t="s">
        <v>1156</v>
      </c>
      <c r="M80" t="s">
        <v>1157</v>
      </c>
      <c r="N80" t="s">
        <v>1158</v>
      </c>
      <c r="O80" t="s">
        <v>1159</v>
      </c>
      <c r="P80" t="s">
        <v>1160</v>
      </c>
      <c r="Q80" t="s">
        <v>1161</v>
      </c>
    </row>
    <row r="81" spans="1:17" x14ac:dyDescent="0.25">
      <c r="A81" t="s">
        <v>345</v>
      </c>
      <c r="B81" t="s">
        <v>429</v>
      </c>
      <c r="C81" t="s">
        <v>525</v>
      </c>
      <c r="D81" t="s">
        <v>429</v>
      </c>
      <c r="E81" t="s">
        <v>607</v>
      </c>
      <c r="F81" s="24">
        <v>11</v>
      </c>
      <c r="G81" t="s">
        <v>489</v>
      </c>
      <c r="H81" t="s">
        <v>433</v>
      </c>
      <c r="I81" t="s">
        <v>1162</v>
      </c>
      <c r="J81" t="s">
        <v>420</v>
      </c>
      <c r="K81" t="s">
        <v>1163</v>
      </c>
      <c r="L81" t="s">
        <v>1164</v>
      </c>
      <c r="M81" t="s">
        <v>1165</v>
      </c>
      <c r="N81" t="s">
        <v>1166</v>
      </c>
      <c r="O81" t="s">
        <v>1167</v>
      </c>
      <c r="P81" t="s">
        <v>432</v>
      </c>
      <c r="Q81" t="s">
        <v>1168</v>
      </c>
    </row>
    <row r="82" spans="1:17" x14ac:dyDescent="0.25">
      <c r="A82" t="s">
        <v>262</v>
      </c>
      <c r="B82" t="s">
        <v>626</v>
      </c>
      <c r="C82" t="s">
        <v>425</v>
      </c>
      <c r="D82" t="s">
        <v>422</v>
      </c>
      <c r="E82" t="s">
        <v>444</v>
      </c>
      <c r="F82" s="24">
        <v>0</v>
      </c>
      <c r="G82" t="s">
        <v>426</v>
      </c>
      <c r="H82" t="s">
        <v>427</v>
      </c>
      <c r="I82" t="s">
        <v>816</v>
      </c>
      <c r="J82" t="s">
        <v>444</v>
      </c>
      <c r="K82" t="s">
        <v>817</v>
      </c>
      <c r="L82" t="s">
        <v>818</v>
      </c>
      <c r="M82" t="s">
        <v>1169</v>
      </c>
      <c r="N82" t="s">
        <v>1170</v>
      </c>
      <c r="O82" t="s">
        <v>1171</v>
      </c>
      <c r="P82" t="s">
        <v>1172</v>
      </c>
      <c r="Q82" t="s">
        <v>1145</v>
      </c>
    </row>
    <row r="83" spans="1:17" x14ac:dyDescent="0.25">
      <c r="A83" t="s">
        <v>292</v>
      </c>
      <c r="B83" t="s">
        <v>429</v>
      </c>
      <c r="C83" t="s">
        <v>659</v>
      </c>
      <c r="D83" t="s">
        <v>429</v>
      </c>
      <c r="E83" t="s">
        <v>607</v>
      </c>
      <c r="F83" s="24">
        <v>11</v>
      </c>
      <c r="G83" t="s">
        <v>412</v>
      </c>
      <c r="H83" t="s">
        <v>458</v>
      </c>
      <c r="I83" t="s">
        <v>1173</v>
      </c>
      <c r="J83" t="s">
        <v>420</v>
      </c>
      <c r="K83" t="s">
        <v>1174</v>
      </c>
      <c r="L83" t="s">
        <v>1175</v>
      </c>
      <c r="M83" t="s">
        <v>1176</v>
      </c>
      <c r="N83" t="s">
        <v>1177</v>
      </c>
      <c r="O83" t="s">
        <v>1178</v>
      </c>
      <c r="P83" t="s">
        <v>1179</v>
      </c>
      <c r="Q83" t="s">
        <v>1180</v>
      </c>
    </row>
    <row r="84" spans="1:17" x14ac:dyDescent="0.25">
      <c r="A84" t="s">
        <v>373</v>
      </c>
      <c r="B84" t="s">
        <v>429</v>
      </c>
      <c r="C84" t="s">
        <v>1029</v>
      </c>
      <c r="D84" t="s">
        <v>429</v>
      </c>
      <c r="E84" t="s">
        <v>607</v>
      </c>
      <c r="F84" s="24">
        <v>11</v>
      </c>
      <c r="G84" t="s">
        <v>440</v>
      </c>
      <c r="H84" t="s">
        <v>440</v>
      </c>
      <c r="I84" t="s">
        <v>1181</v>
      </c>
      <c r="J84" t="s">
        <v>420</v>
      </c>
      <c r="K84" t="s">
        <v>1182</v>
      </c>
      <c r="L84" t="s">
        <v>1183</v>
      </c>
      <c r="M84" t="s">
        <v>1184</v>
      </c>
      <c r="N84" t="s">
        <v>1185</v>
      </c>
      <c r="O84" t="s">
        <v>1186</v>
      </c>
      <c r="P84" t="s">
        <v>1187</v>
      </c>
      <c r="Q84" t="s">
        <v>1188</v>
      </c>
    </row>
    <row r="85" spans="1:17" x14ac:dyDescent="0.25">
      <c r="A85" t="s">
        <v>496</v>
      </c>
      <c r="B85" t="s">
        <v>617</v>
      </c>
      <c r="C85" t="s">
        <v>525</v>
      </c>
      <c r="D85" t="s">
        <v>526</v>
      </c>
      <c r="E85" t="s">
        <v>430</v>
      </c>
      <c r="F85" s="24">
        <v>1</v>
      </c>
      <c r="G85" t="s">
        <v>412</v>
      </c>
      <c r="H85" t="s">
        <v>413</v>
      </c>
      <c r="I85" t="s">
        <v>1189</v>
      </c>
      <c r="J85" t="s">
        <v>619</v>
      </c>
      <c r="K85" t="s">
        <v>1190</v>
      </c>
      <c r="L85" t="s">
        <v>1191</v>
      </c>
      <c r="M85" t="s">
        <v>1192</v>
      </c>
      <c r="N85" t="s">
        <v>1193</v>
      </c>
      <c r="O85" t="s">
        <v>1194</v>
      </c>
      <c r="P85" t="s">
        <v>1195</v>
      </c>
      <c r="Q85" t="s">
        <v>1196</v>
      </c>
    </row>
    <row r="86" spans="1:17" x14ac:dyDescent="0.25">
      <c r="A86" t="s">
        <v>271</v>
      </c>
      <c r="B86" t="s">
        <v>626</v>
      </c>
      <c r="C86" t="s">
        <v>525</v>
      </c>
      <c r="D86" t="s">
        <v>441</v>
      </c>
      <c r="E86" t="s">
        <v>815</v>
      </c>
      <c r="F86" s="24">
        <v>2</v>
      </c>
      <c r="G86" t="s">
        <v>440</v>
      </c>
      <c r="H86" t="s">
        <v>440</v>
      </c>
      <c r="I86" t="s">
        <v>1197</v>
      </c>
      <c r="J86" t="s">
        <v>444</v>
      </c>
      <c r="K86" t="s">
        <v>1198</v>
      </c>
      <c r="L86" t="s">
        <v>1199</v>
      </c>
      <c r="M86" t="s">
        <v>1200</v>
      </c>
      <c r="N86" t="s">
        <v>1201</v>
      </c>
      <c r="O86" t="s">
        <v>1204</v>
      </c>
      <c r="P86" t="s">
        <v>1205</v>
      </c>
      <c r="Q86" t="s">
        <v>1206</v>
      </c>
    </row>
    <row r="87" spans="1:17" x14ac:dyDescent="0.25">
      <c r="A87" t="s">
        <v>299</v>
      </c>
      <c r="B87" t="s">
        <v>626</v>
      </c>
      <c r="C87" t="s">
        <v>659</v>
      </c>
      <c r="D87" t="s">
        <v>441</v>
      </c>
      <c r="E87" t="s">
        <v>815</v>
      </c>
      <c r="F87" s="24">
        <v>2</v>
      </c>
      <c r="G87" t="s">
        <v>489</v>
      </c>
      <c r="H87" t="s">
        <v>433</v>
      </c>
      <c r="I87" t="s">
        <v>1207</v>
      </c>
      <c r="J87" t="s">
        <v>444</v>
      </c>
      <c r="K87" t="s">
        <v>1208</v>
      </c>
      <c r="L87" t="s">
        <v>1209</v>
      </c>
      <c r="M87" t="s">
        <v>1210</v>
      </c>
      <c r="N87" t="s">
        <v>1211</v>
      </c>
      <c r="O87" t="s">
        <v>1212</v>
      </c>
      <c r="P87" t="s">
        <v>432</v>
      </c>
      <c r="Q87" t="s">
        <v>1213</v>
      </c>
    </row>
    <row r="88" spans="1:17" x14ac:dyDescent="0.25">
      <c r="A88" t="s">
        <v>312</v>
      </c>
      <c r="B88" t="s">
        <v>429</v>
      </c>
      <c r="C88" t="s">
        <v>659</v>
      </c>
      <c r="D88" t="s">
        <v>429</v>
      </c>
      <c r="E88" t="s">
        <v>607</v>
      </c>
      <c r="F88" s="24">
        <v>11</v>
      </c>
      <c r="G88" t="s">
        <v>489</v>
      </c>
      <c r="H88" t="s">
        <v>437</v>
      </c>
      <c r="I88" t="s">
        <v>1214</v>
      </c>
      <c r="J88" t="s">
        <v>1215</v>
      </c>
      <c r="K88" t="s">
        <v>1216</v>
      </c>
      <c r="L88" t="s">
        <v>1217</v>
      </c>
      <c r="M88" t="s">
        <v>1218</v>
      </c>
      <c r="N88" t="s">
        <v>1219</v>
      </c>
      <c r="O88" t="s">
        <v>1220</v>
      </c>
      <c r="P88" t="s">
        <v>702</v>
      </c>
      <c r="Q88" t="s">
        <v>1221</v>
      </c>
    </row>
    <row r="89" spans="1:17" x14ac:dyDescent="0.25">
      <c r="A89" t="s">
        <v>380</v>
      </c>
      <c r="B89" t="s">
        <v>524</v>
      </c>
      <c r="C89" t="s">
        <v>417</v>
      </c>
      <c r="D89" t="s">
        <v>417</v>
      </c>
      <c r="E89" t="s">
        <v>416</v>
      </c>
      <c r="F89" s="24">
        <v>0</v>
      </c>
      <c r="G89" t="s">
        <v>489</v>
      </c>
      <c r="H89" t="s">
        <v>433</v>
      </c>
      <c r="I89" t="s">
        <v>1222</v>
      </c>
      <c r="J89" t="s">
        <v>564</v>
      </c>
      <c r="K89" t="s">
        <v>1223</v>
      </c>
      <c r="L89" t="s">
        <v>1224</v>
      </c>
      <c r="M89" t="s">
        <v>1225</v>
      </c>
      <c r="N89" t="s">
        <v>1226</v>
      </c>
      <c r="O89" t="s">
        <v>1227</v>
      </c>
      <c r="P89" t="s">
        <v>1228</v>
      </c>
      <c r="Q89" t="s">
        <v>1229</v>
      </c>
    </row>
    <row r="90" spans="1:17" x14ac:dyDescent="0.25">
      <c r="A90" t="s">
        <v>280</v>
      </c>
      <c r="B90" t="s">
        <v>524</v>
      </c>
      <c r="C90" t="s">
        <v>525</v>
      </c>
      <c r="D90" t="s">
        <v>526</v>
      </c>
      <c r="E90" t="s">
        <v>407</v>
      </c>
      <c r="F90" s="24">
        <v>1</v>
      </c>
      <c r="G90" t="s">
        <v>412</v>
      </c>
      <c r="H90" t="s">
        <v>421</v>
      </c>
      <c r="I90" t="s">
        <v>1230</v>
      </c>
      <c r="J90" t="s">
        <v>1231</v>
      </c>
      <c r="K90" t="s">
        <v>1232</v>
      </c>
      <c r="L90" t="s">
        <v>1233</v>
      </c>
      <c r="M90" t="s">
        <v>1234</v>
      </c>
      <c r="N90" t="s">
        <v>1235</v>
      </c>
      <c r="O90" t="s">
        <v>1236</v>
      </c>
      <c r="P90" t="s">
        <v>1237</v>
      </c>
      <c r="Q90" t="s">
        <v>1238</v>
      </c>
    </row>
    <row r="91" spans="1:17" x14ac:dyDescent="0.25">
      <c r="A91" t="s">
        <v>239</v>
      </c>
      <c r="B91" t="s">
        <v>544</v>
      </c>
      <c r="C91" t="s">
        <v>525</v>
      </c>
      <c r="D91" t="s">
        <v>441</v>
      </c>
      <c r="E91" t="s">
        <v>545</v>
      </c>
      <c r="F91" s="24">
        <v>4</v>
      </c>
      <c r="G91" t="s">
        <v>412</v>
      </c>
      <c r="H91" t="s">
        <v>421</v>
      </c>
      <c r="I91" t="s">
        <v>1239</v>
      </c>
      <c r="J91" t="s">
        <v>592</v>
      </c>
      <c r="K91" t="s">
        <v>1240</v>
      </c>
      <c r="L91" t="s">
        <v>1241</v>
      </c>
      <c r="M91" t="s">
        <v>1242</v>
      </c>
      <c r="N91" t="s">
        <v>1243</v>
      </c>
      <c r="O91" t="s">
        <v>1244</v>
      </c>
      <c r="P91" t="s">
        <v>1245</v>
      </c>
      <c r="Q91" t="s">
        <v>1246</v>
      </c>
    </row>
    <row r="92" spans="1:17" x14ac:dyDescent="0.25">
      <c r="A92" t="s">
        <v>266</v>
      </c>
      <c r="B92" t="s">
        <v>626</v>
      </c>
      <c r="C92" t="s">
        <v>425</v>
      </c>
      <c r="D92" t="s">
        <v>422</v>
      </c>
      <c r="E92" t="s">
        <v>444</v>
      </c>
      <c r="F92" s="24">
        <v>0</v>
      </c>
      <c r="G92" t="s">
        <v>426</v>
      </c>
      <c r="H92" t="s">
        <v>427</v>
      </c>
      <c r="I92" t="s">
        <v>1247</v>
      </c>
      <c r="J92" t="s">
        <v>1248</v>
      </c>
      <c r="K92" t="s">
        <v>1249</v>
      </c>
      <c r="L92" t="s">
        <v>1250</v>
      </c>
      <c r="M92" t="s">
        <v>1251</v>
      </c>
      <c r="N92" t="s">
        <v>1252</v>
      </c>
      <c r="O92" t="s">
        <v>1253</v>
      </c>
      <c r="P92" t="s">
        <v>1254</v>
      </c>
      <c r="Q92" t="s">
        <v>1255</v>
      </c>
    </row>
    <row r="93" spans="1:17" x14ac:dyDescent="0.25">
      <c r="A93" t="s">
        <v>320</v>
      </c>
      <c r="B93" t="s">
        <v>524</v>
      </c>
      <c r="C93" t="s">
        <v>525</v>
      </c>
      <c r="D93" t="s">
        <v>441</v>
      </c>
      <c r="E93" t="s">
        <v>1113</v>
      </c>
      <c r="F93" s="24">
        <v>4</v>
      </c>
      <c r="G93" t="s">
        <v>440</v>
      </c>
      <c r="H93" t="s">
        <v>440</v>
      </c>
      <c r="I93" t="s">
        <v>1256</v>
      </c>
      <c r="J93" t="s">
        <v>420</v>
      </c>
      <c r="K93" t="s">
        <v>735</v>
      </c>
      <c r="L93" t="s">
        <v>1257</v>
      </c>
      <c r="M93" t="s">
        <v>1258</v>
      </c>
      <c r="N93" t="s">
        <v>1259</v>
      </c>
      <c r="O93" t="s">
        <v>1260</v>
      </c>
      <c r="P93" t="s">
        <v>1205</v>
      </c>
      <c r="Q93" t="s">
        <v>1261</v>
      </c>
    </row>
    <row r="94" spans="1:17" x14ac:dyDescent="0.25">
      <c r="A94" t="s">
        <v>377</v>
      </c>
      <c r="B94" t="s">
        <v>524</v>
      </c>
      <c r="C94" t="s">
        <v>525</v>
      </c>
      <c r="D94" t="s">
        <v>526</v>
      </c>
      <c r="E94" t="s">
        <v>420</v>
      </c>
      <c r="F94" s="24">
        <v>2</v>
      </c>
      <c r="G94" t="s">
        <v>418</v>
      </c>
      <c r="H94" t="s">
        <v>445</v>
      </c>
      <c r="I94" t="s">
        <v>1262</v>
      </c>
      <c r="J94" t="s">
        <v>420</v>
      </c>
      <c r="K94" t="s">
        <v>895</v>
      </c>
      <c r="L94" t="s">
        <v>1263</v>
      </c>
      <c r="M94" t="s">
        <v>1264</v>
      </c>
      <c r="N94" t="s">
        <v>1265</v>
      </c>
      <c r="O94" t="s">
        <v>1266</v>
      </c>
      <c r="P94" t="s">
        <v>445</v>
      </c>
      <c r="Q94" t="s">
        <v>1267</v>
      </c>
    </row>
    <row r="95" spans="1:17" x14ac:dyDescent="0.25">
      <c r="A95" t="s">
        <v>228</v>
      </c>
      <c r="B95" t="s">
        <v>626</v>
      </c>
      <c r="C95" t="s">
        <v>659</v>
      </c>
      <c r="D95" t="s">
        <v>441</v>
      </c>
      <c r="E95" t="s">
        <v>815</v>
      </c>
      <c r="F95" s="24">
        <v>2</v>
      </c>
      <c r="G95" t="s">
        <v>442</v>
      </c>
      <c r="H95" t="s">
        <v>456</v>
      </c>
      <c r="I95" t="s">
        <v>1268</v>
      </c>
      <c r="J95" t="s">
        <v>431</v>
      </c>
      <c r="K95" t="s">
        <v>1269</v>
      </c>
      <c r="L95" t="s">
        <v>1270</v>
      </c>
      <c r="M95" t="s">
        <v>1271</v>
      </c>
      <c r="N95" t="s">
        <v>1272</v>
      </c>
      <c r="O95" t="s">
        <v>1273</v>
      </c>
      <c r="P95" t="s">
        <v>1065</v>
      </c>
      <c r="Q95" t="s">
        <v>1274</v>
      </c>
    </row>
    <row r="96" spans="1:17" x14ac:dyDescent="0.25">
      <c r="A96" t="s">
        <v>311</v>
      </c>
      <c r="B96" t="s">
        <v>617</v>
      </c>
      <c r="C96" t="s">
        <v>525</v>
      </c>
      <c r="D96" t="s">
        <v>526</v>
      </c>
      <c r="E96" t="s">
        <v>430</v>
      </c>
      <c r="F96" s="24">
        <v>1</v>
      </c>
      <c r="G96" t="s">
        <v>440</v>
      </c>
      <c r="H96" t="s">
        <v>440</v>
      </c>
      <c r="I96" t="s">
        <v>1275</v>
      </c>
      <c r="J96" t="s">
        <v>619</v>
      </c>
      <c r="K96" t="s">
        <v>1276</v>
      </c>
      <c r="L96" t="s">
        <v>1277</v>
      </c>
      <c r="M96" t="s">
        <v>1278</v>
      </c>
      <c r="N96" t="s">
        <v>1279</v>
      </c>
      <c r="O96" t="s">
        <v>1280</v>
      </c>
      <c r="P96" t="s">
        <v>1135</v>
      </c>
      <c r="Q96" t="s">
        <v>1281</v>
      </c>
    </row>
    <row r="97" spans="1:17" x14ac:dyDescent="0.25">
      <c r="A97" t="s">
        <v>332</v>
      </c>
      <c r="B97" t="s">
        <v>544</v>
      </c>
      <c r="C97" t="s">
        <v>525</v>
      </c>
      <c r="D97" t="s">
        <v>526</v>
      </c>
      <c r="E97" t="s">
        <v>491</v>
      </c>
      <c r="F97" s="24">
        <v>1</v>
      </c>
      <c r="G97" t="s">
        <v>440</v>
      </c>
      <c r="H97" t="s">
        <v>440</v>
      </c>
      <c r="I97" t="s">
        <v>1282</v>
      </c>
      <c r="J97" t="s">
        <v>1283</v>
      </c>
      <c r="K97" t="s">
        <v>1284</v>
      </c>
      <c r="L97" t="s">
        <v>1285</v>
      </c>
      <c r="M97" t="s">
        <v>1286</v>
      </c>
      <c r="N97" t="s">
        <v>1287</v>
      </c>
      <c r="O97" t="s">
        <v>1288</v>
      </c>
      <c r="P97" t="s">
        <v>1289</v>
      </c>
      <c r="Q97" t="s">
        <v>1290</v>
      </c>
    </row>
    <row r="98" spans="1:17" x14ac:dyDescent="0.25">
      <c r="A98" t="s">
        <v>476</v>
      </c>
      <c r="B98" t="s">
        <v>524</v>
      </c>
      <c r="C98" t="s">
        <v>417</v>
      </c>
      <c r="D98" t="s">
        <v>417</v>
      </c>
      <c r="E98" t="s">
        <v>420</v>
      </c>
      <c r="F98" s="24">
        <v>0</v>
      </c>
      <c r="G98" t="s">
        <v>489</v>
      </c>
      <c r="H98" t="s">
        <v>433</v>
      </c>
      <c r="I98" t="s">
        <v>1291</v>
      </c>
      <c r="J98" t="s">
        <v>420</v>
      </c>
      <c r="K98" t="s">
        <v>1031</v>
      </c>
      <c r="L98" t="s">
        <v>1292</v>
      </c>
      <c r="M98" t="s">
        <v>1293</v>
      </c>
      <c r="N98" t="s">
        <v>1294</v>
      </c>
      <c r="O98" t="s">
        <v>1295</v>
      </c>
      <c r="P98" t="s">
        <v>649</v>
      </c>
      <c r="Q98" t="s">
        <v>1296</v>
      </c>
    </row>
    <row r="99" spans="1:17" x14ac:dyDescent="0.25">
      <c r="A99" t="s">
        <v>308</v>
      </c>
      <c r="B99" t="s">
        <v>544</v>
      </c>
      <c r="C99" t="s">
        <v>525</v>
      </c>
      <c r="D99" t="s">
        <v>526</v>
      </c>
      <c r="E99" t="s">
        <v>414</v>
      </c>
      <c r="F99" s="24">
        <v>1</v>
      </c>
      <c r="G99" t="s">
        <v>440</v>
      </c>
      <c r="H99" t="s">
        <v>440</v>
      </c>
      <c r="I99" t="s">
        <v>1297</v>
      </c>
      <c r="J99" t="s">
        <v>592</v>
      </c>
      <c r="K99" t="s">
        <v>1298</v>
      </c>
      <c r="L99" t="s">
        <v>1299</v>
      </c>
      <c r="M99" t="s">
        <v>1300</v>
      </c>
      <c r="N99" t="s">
        <v>1301</v>
      </c>
      <c r="O99" t="s">
        <v>1302</v>
      </c>
      <c r="P99" t="s">
        <v>1303</v>
      </c>
      <c r="Q99" t="s">
        <v>1304</v>
      </c>
    </row>
    <row r="100" spans="1:17" x14ac:dyDescent="0.25">
      <c r="A100" t="s">
        <v>381</v>
      </c>
      <c r="B100" t="s">
        <v>626</v>
      </c>
      <c r="C100" t="s">
        <v>425</v>
      </c>
      <c r="D100" t="s">
        <v>441</v>
      </c>
      <c r="E100" t="s">
        <v>815</v>
      </c>
      <c r="F100" s="24">
        <v>2</v>
      </c>
      <c r="G100" t="s">
        <v>418</v>
      </c>
      <c r="H100" t="s">
        <v>419</v>
      </c>
      <c r="I100" t="s">
        <v>1305</v>
      </c>
      <c r="J100" t="s">
        <v>444</v>
      </c>
      <c r="K100" t="s">
        <v>1306</v>
      </c>
      <c r="L100" t="s">
        <v>1307</v>
      </c>
      <c r="M100" t="s">
        <v>1308</v>
      </c>
      <c r="N100" t="s">
        <v>1309</v>
      </c>
      <c r="O100" t="s">
        <v>1310</v>
      </c>
      <c r="P100" t="s">
        <v>570</v>
      </c>
      <c r="Q100" t="s">
        <v>1311</v>
      </c>
    </row>
    <row r="101" spans="1:17" x14ac:dyDescent="0.25">
      <c r="A101" t="s">
        <v>329</v>
      </c>
      <c r="B101" t="s">
        <v>544</v>
      </c>
      <c r="C101" t="s">
        <v>525</v>
      </c>
      <c r="D101" t="s">
        <v>441</v>
      </c>
      <c r="E101" t="s">
        <v>545</v>
      </c>
      <c r="F101" s="24">
        <v>4</v>
      </c>
      <c r="G101" t="s">
        <v>440</v>
      </c>
      <c r="H101" t="s">
        <v>440</v>
      </c>
      <c r="I101" t="s">
        <v>1312</v>
      </c>
      <c r="J101" t="s">
        <v>592</v>
      </c>
      <c r="K101" t="s">
        <v>1053</v>
      </c>
      <c r="L101" t="s">
        <v>1313</v>
      </c>
      <c r="M101" t="s">
        <v>1314</v>
      </c>
      <c r="N101" t="s">
        <v>1315</v>
      </c>
      <c r="O101" t="s">
        <v>1316</v>
      </c>
      <c r="P101" t="s">
        <v>1205</v>
      </c>
      <c r="Q101" t="s">
        <v>1317</v>
      </c>
    </row>
    <row r="102" spans="1:17" x14ac:dyDescent="0.25">
      <c r="A102" t="s">
        <v>309</v>
      </c>
      <c r="B102" t="s">
        <v>626</v>
      </c>
      <c r="C102" t="s">
        <v>525</v>
      </c>
      <c r="D102" t="s">
        <v>441</v>
      </c>
      <c r="E102" t="s">
        <v>815</v>
      </c>
      <c r="F102" s="24">
        <v>1</v>
      </c>
      <c r="G102" t="s">
        <v>440</v>
      </c>
      <c r="H102" t="s">
        <v>440</v>
      </c>
      <c r="I102" t="s">
        <v>1318</v>
      </c>
      <c r="J102" t="s">
        <v>444</v>
      </c>
      <c r="K102" t="s">
        <v>1319</v>
      </c>
      <c r="L102" t="s">
        <v>1320</v>
      </c>
      <c r="M102" t="s">
        <v>1321</v>
      </c>
      <c r="N102" t="s">
        <v>1322</v>
      </c>
      <c r="O102" t="s">
        <v>1323</v>
      </c>
      <c r="P102" t="s">
        <v>1324</v>
      </c>
      <c r="Q102" t="s">
        <v>1325</v>
      </c>
    </row>
    <row r="103" spans="1:17" x14ac:dyDescent="0.25">
      <c r="A103" t="s">
        <v>306</v>
      </c>
      <c r="B103" t="s">
        <v>626</v>
      </c>
      <c r="C103" t="s">
        <v>525</v>
      </c>
      <c r="D103" t="s">
        <v>441</v>
      </c>
      <c r="E103" t="s">
        <v>815</v>
      </c>
      <c r="F103" s="24">
        <v>2</v>
      </c>
      <c r="G103" t="s">
        <v>489</v>
      </c>
      <c r="H103" t="s">
        <v>433</v>
      </c>
      <c r="I103" t="s">
        <v>1326</v>
      </c>
      <c r="J103" t="s">
        <v>431</v>
      </c>
      <c r="K103" t="s">
        <v>1269</v>
      </c>
      <c r="L103" t="s">
        <v>1327</v>
      </c>
      <c r="M103" t="s">
        <v>1328</v>
      </c>
      <c r="N103" t="s">
        <v>1329</v>
      </c>
      <c r="O103" t="s">
        <v>1330</v>
      </c>
      <c r="P103" t="s">
        <v>432</v>
      </c>
      <c r="Q103" t="s">
        <v>1331</v>
      </c>
    </row>
    <row r="104" spans="1:17" x14ac:dyDescent="0.25">
      <c r="A104" t="s">
        <v>260</v>
      </c>
      <c r="B104" t="s">
        <v>626</v>
      </c>
      <c r="C104" t="s">
        <v>425</v>
      </c>
      <c r="D104" t="s">
        <v>422</v>
      </c>
      <c r="E104" t="s">
        <v>444</v>
      </c>
      <c r="F104" s="24">
        <v>0</v>
      </c>
      <c r="G104" t="s">
        <v>426</v>
      </c>
      <c r="H104" t="s">
        <v>427</v>
      </c>
      <c r="I104" t="s">
        <v>1332</v>
      </c>
      <c r="J104" t="s">
        <v>1333</v>
      </c>
      <c r="K104" t="s">
        <v>1334</v>
      </c>
      <c r="L104" t="s">
        <v>1335</v>
      </c>
      <c r="M104" t="s">
        <v>1336</v>
      </c>
      <c r="N104" t="s">
        <v>1337</v>
      </c>
      <c r="O104" t="s">
        <v>1338</v>
      </c>
      <c r="P104" t="s">
        <v>1339</v>
      </c>
      <c r="Q104" t="s">
        <v>1340</v>
      </c>
    </row>
    <row r="105" spans="1:17" x14ac:dyDescent="0.25">
      <c r="A105" t="s">
        <v>346</v>
      </c>
      <c r="B105" t="s">
        <v>626</v>
      </c>
      <c r="C105" t="s">
        <v>525</v>
      </c>
      <c r="D105" t="s">
        <v>526</v>
      </c>
      <c r="E105" t="s">
        <v>431</v>
      </c>
      <c r="F105" s="24">
        <v>1</v>
      </c>
      <c r="G105" t="s">
        <v>440</v>
      </c>
      <c r="H105" t="s">
        <v>440</v>
      </c>
      <c r="I105" t="s">
        <v>1341</v>
      </c>
      <c r="J105" t="s">
        <v>1342</v>
      </c>
      <c r="K105" t="s">
        <v>1343</v>
      </c>
      <c r="L105" t="s">
        <v>1203</v>
      </c>
      <c r="M105" t="s">
        <v>1202</v>
      </c>
      <c r="N105" t="s">
        <v>1344</v>
      </c>
      <c r="O105" t="s">
        <v>1345</v>
      </c>
      <c r="P105" t="s">
        <v>1346</v>
      </c>
      <c r="Q105" t="s">
        <v>1347</v>
      </c>
    </row>
    <row r="106" spans="1:17" x14ac:dyDescent="0.25">
      <c r="A106" t="s">
        <v>355</v>
      </c>
      <c r="B106" t="s">
        <v>457</v>
      </c>
      <c r="C106" t="s">
        <v>425</v>
      </c>
      <c r="D106" t="s">
        <v>526</v>
      </c>
      <c r="E106" t="s">
        <v>457</v>
      </c>
      <c r="F106" s="24">
        <v>1</v>
      </c>
      <c r="G106" t="s">
        <v>418</v>
      </c>
      <c r="H106" t="s">
        <v>445</v>
      </c>
      <c r="I106" t="s">
        <v>1348</v>
      </c>
      <c r="J106" t="s">
        <v>1122</v>
      </c>
      <c r="K106" t="s">
        <v>1123</v>
      </c>
      <c r="L106" t="s">
        <v>1349</v>
      </c>
      <c r="M106" t="s">
        <v>1350</v>
      </c>
      <c r="N106" t="s">
        <v>1351</v>
      </c>
      <c r="O106" t="s">
        <v>1352</v>
      </c>
      <c r="P106" t="s">
        <v>1353</v>
      </c>
      <c r="Q106" t="s">
        <v>1354</v>
      </c>
    </row>
    <row r="107" spans="1:17" x14ac:dyDescent="0.25">
      <c r="A107" t="s">
        <v>317</v>
      </c>
      <c r="B107" t="s">
        <v>457</v>
      </c>
      <c r="C107" t="s">
        <v>525</v>
      </c>
      <c r="D107" t="s">
        <v>526</v>
      </c>
      <c r="E107" t="s">
        <v>457</v>
      </c>
      <c r="F107" s="24">
        <v>1</v>
      </c>
      <c r="G107" t="s">
        <v>440</v>
      </c>
      <c r="H107" t="s">
        <v>440</v>
      </c>
      <c r="I107" t="s">
        <v>1355</v>
      </c>
      <c r="J107" t="s">
        <v>1122</v>
      </c>
      <c r="K107" t="s">
        <v>1123</v>
      </c>
      <c r="L107" t="s">
        <v>1356</v>
      </c>
      <c r="M107" t="s">
        <v>1357</v>
      </c>
      <c r="N107" t="s">
        <v>1358</v>
      </c>
      <c r="O107" t="s">
        <v>1359</v>
      </c>
      <c r="P107" t="s">
        <v>1360</v>
      </c>
      <c r="Q107" t="s">
        <v>1361</v>
      </c>
    </row>
    <row r="108" spans="1:17" x14ac:dyDescent="0.25">
      <c r="A108" t="s">
        <v>275</v>
      </c>
      <c r="B108" t="s">
        <v>524</v>
      </c>
      <c r="C108" t="s">
        <v>425</v>
      </c>
      <c r="D108" t="s">
        <v>526</v>
      </c>
      <c r="E108" t="s">
        <v>428</v>
      </c>
      <c r="F108" s="24">
        <v>1</v>
      </c>
      <c r="G108" t="s">
        <v>426</v>
      </c>
      <c r="H108" t="s">
        <v>427</v>
      </c>
      <c r="I108" t="s">
        <v>1362</v>
      </c>
      <c r="J108" t="s">
        <v>609</v>
      </c>
      <c r="K108" t="s">
        <v>1363</v>
      </c>
      <c r="L108" t="s">
        <v>1364</v>
      </c>
      <c r="M108" t="s">
        <v>1365</v>
      </c>
      <c r="N108" t="s">
        <v>1366</v>
      </c>
      <c r="O108" t="s">
        <v>1367</v>
      </c>
      <c r="P108" t="s">
        <v>1368</v>
      </c>
      <c r="Q108" t="s">
        <v>1369</v>
      </c>
    </row>
    <row r="109" spans="1:17" x14ac:dyDescent="0.25">
      <c r="A109" t="s">
        <v>307</v>
      </c>
      <c r="B109" t="s">
        <v>524</v>
      </c>
      <c r="C109" t="s">
        <v>525</v>
      </c>
      <c r="D109" t="s">
        <v>441</v>
      </c>
      <c r="E109" t="s">
        <v>1370</v>
      </c>
      <c r="F109" s="24">
        <v>3</v>
      </c>
      <c r="G109" t="s">
        <v>412</v>
      </c>
      <c r="H109" t="s">
        <v>413</v>
      </c>
      <c r="I109" t="s">
        <v>1371</v>
      </c>
      <c r="J109" t="s">
        <v>420</v>
      </c>
      <c r="K109" t="s">
        <v>1372</v>
      </c>
      <c r="L109" t="s">
        <v>1373</v>
      </c>
      <c r="M109" t="s">
        <v>1374</v>
      </c>
      <c r="N109" t="s">
        <v>1375</v>
      </c>
      <c r="O109" t="s">
        <v>552</v>
      </c>
      <c r="P109" t="s">
        <v>553</v>
      </c>
      <c r="Q109" t="s">
        <v>554</v>
      </c>
    </row>
    <row r="110" spans="1:17" x14ac:dyDescent="0.25">
      <c r="A110" t="s">
        <v>331</v>
      </c>
      <c r="B110" t="s">
        <v>524</v>
      </c>
      <c r="C110" t="s">
        <v>525</v>
      </c>
      <c r="D110" t="s">
        <v>526</v>
      </c>
      <c r="E110" t="s">
        <v>436</v>
      </c>
      <c r="F110" s="24">
        <v>1</v>
      </c>
      <c r="G110" t="s">
        <v>440</v>
      </c>
      <c r="H110" t="s">
        <v>440</v>
      </c>
      <c r="I110" t="s">
        <v>1376</v>
      </c>
      <c r="J110" t="s">
        <v>760</v>
      </c>
      <c r="K110" t="s">
        <v>761</v>
      </c>
      <c r="L110" t="s">
        <v>1377</v>
      </c>
      <c r="M110" t="s">
        <v>1378</v>
      </c>
      <c r="N110" t="s">
        <v>1379</v>
      </c>
      <c r="O110" t="s">
        <v>1380</v>
      </c>
      <c r="P110" t="s">
        <v>1381</v>
      </c>
      <c r="Q110" t="s">
        <v>1382</v>
      </c>
    </row>
    <row r="111" spans="1:17" x14ac:dyDescent="0.25">
      <c r="A111" t="s">
        <v>477</v>
      </c>
      <c r="B111" t="s">
        <v>544</v>
      </c>
      <c r="C111" t="s">
        <v>417</v>
      </c>
      <c r="D111" t="s">
        <v>417</v>
      </c>
      <c r="E111" t="s">
        <v>414</v>
      </c>
      <c r="F111" s="24">
        <v>0</v>
      </c>
      <c r="G111" t="s">
        <v>418</v>
      </c>
      <c r="H111" t="s">
        <v>419</v>
      </c>
      <c r="I111" t="s">
        <v>1383</v>
      </c>
      <c r="J111" t="s">
        <v>592</v>
      </c>
      <c r="K111" t="s">
        <v>1384</v>
      </c>
      <c r="L111" t="s">
        <v>1385</v>
      </c>
      <c r="M111" t="s">
        <v>1386</v>
      </c>
      <c r="N111" t="s">
        <v>1387</v>
      </c>
      <c r="O111" t="s">
        <v>1388</v>
      </c>
      <c r="P111" t="s">
        <v>1389</v>
      </c>
      <c r="Q111" t="s">
        <v>1390</v>
      </c>
    </row>
    <row r="112" spans="1:17" x14ac:dyDescent="0.25">
      <c r="A112" t="s">
        <v>379</v>
      </c>
      <c r="B112" t="s">
        <v>524</v>
      </c>
      <c r="C112" t="s">
        <v>417</v>
      </c>
      <c r="D112" t="s">
        <v>417</v>
      </c>
      <c r="E112" t="s">
        <v>420</v>
      </c>
      <c r="F112" s="24">
        <v>0</v>
      </c>
      <c r="G112" t="s">
        <v>418</v>
      </c>
      <c r="H112" t="s">
        <v>419</v>
      </c>
      <c r="I112" t="s">
        <v>1391</v>
      </c>
      <c r="J112" t="s">
        <v>420</v>
      </c>
      <c r="K112" t="s">
        <v>1392</v>
      </c>
      <c r="L112" t="s">
        <v>1393</v>
      </c>
      <c r="M112" t="s">
        <v>1394</v>
      </c>
      <c r="N112" t="s">
        <v>1395</v>
      </c>
      <c r="O112" t="s">
        <v>1396</v>
      </c>
      <c r="P112" t="s">
        <v>1397</v>
      </c>
      <c r="Q112" t="s">
        <v>1398</v>
      </c>
    </row>
    <row r="113" spans="1:17" x14ac:dyDescent="0.25">
      <c r="A113" t="s">
        <v>478</v>
      </c>
      <c r="B113" t="s">
        <v>524</v>
      </c>
      <c r="C113" t="s">
        <v>417</v>
      </c>
      <c r="D113" t="s">
        <v>417</v>
      </c>
      <c r="E113" t="s">
        <v>407</v>
      </c>
      <c r="F113" s="24">
        <v>0</v>
      </c>
      <c r="G113" t="s">
        <v>418</v>
      </c>
      <c r="H113" t="s">
        <v>419</v>
      </c>
      <c r="I113" t="s">
        <v>1399</v>
      </c>
      <c r="J113" t="s">
        <v>1013</v>
      </c>
      <c r="K113" t="s">
        <v>1014</v>
      </c>
      <c r="L113" t="s">
        <v>1400</v>
      </c>
      <c r="M113" t="s">
        <v>1401</v>
      </c>
      <c r="N113" t="s">
        <v>1402</v>
      </c>
      <c r="O113" t="s">
        <v>1403</v>
      </c>
      <c r="P113" t="s">
        <v>789</v>
      </c>
      <c r="Q113" t="s">
        <v>1404</v>
      </c>
    </row>
    <row r="114" spans="1:17" x14ac:dyDescent="0.25">
      <c r="A114" t="s">
        <v>342</v>
      </c>
      <c r="B114" t="s">
        <v>626</v>
      </c>
      <c r="C114" t="s">
        <v>417</v>
      </c>
      <c r="D114" t="s">
        <v>417</v>
      </c>
      <c r="E114" t="s">
        <v>431</v>
      </c>
      <c r="F114" s="24">
        <v>0</v>
      </c>
      <c r="G114" t="s">
        <v>418</v>
      </c>
      <c r="H114" t="s">
        <v>419</v>
      </c>
      <c r="I114" t="s">
        <v>1405</v>
      </c>
      <c r="J114" t="s">
        <v>1406</v>
      </c>
      <c r="K114" t="s">
        <v>1407</v>
      </c>
      <c r="L114" t="s">
        <v>1408</v>
      </c>
      <c r="M114" t="s">
        <v>1409</v>
      </c>
      <c r="N114" t="s">
        <v>1410</v>
      </c>
      <c r="O114" t="s">
        <v>1411</v>
      </c>
      <c r="P114" t="s">
        <v>1412</v>
      </c>
      <c r="Q114" t="s">
        <v>1413</v>
      </c>
    </row>
    <row r="115" spans="1:17" x14ac:dyDescent="0.25">
      <c r="A115" t="s">
        <v>479</v>
      </c>
      <c r="B115" t="s">
        <v>524</v>
      </c>
      <c r="C115" t="s">
        <v>417</v>
      </c>
      <c r="D115" t="s">
        <v>417</v>
      </c>
      <c r="E115" t="s">
        <v>428</v>
      </c>
      <c r="F115" s="24">
        <v>0</v>
      </c>
      <c r="G115" t="s">
        <v>418</v>
      </c>
      <c r="H115" t="s">
        <v>419</v>
      </c>
      <c r="I115" t="s">
        <v>1414</v>
      </c>
      <c r="J115" t="s">
        <v>609</v>
      </c>
      <c r="K115" t="s">
        <v>1415</v>
      </c>
      <c r="L115" t="s">
        <v>1416</v>
      </c>
      <c r="M115" t="s">
        <v>1417</v>
      </c>
      <c r="N115" t="s">
        <v>1418</v>
      </c>
      <c r="O115" t="s">
        <v>1419</v>
      </c>
      <c r="P115" t="s">
        <v>1420</v>
      </c>
      <c r="Q115" t="s">
        <v>1421</v>
      </c>
    </row>
    <row r="116" spans="1:17" x14ac:dyDescent="0.25">
      <c r="A116" t="s">
        <v>480</v>
      </c>
      <c r="B116" t="s">
        <v>524</v>
      </c>
      <c r="C116" t="s">
        <v>417</v>
      </c>
      <c r="D116" t="s">
        <v>417</v>
      </c>
      <c r="E116" t="s">
        <v>436</v>
      </c>
      <c r="F116" s="24">
        <v>0</v>
      </c>
      <c r="G116" t="s">
        <v>418</v>
      </c>
      <c r="H116" t="s">
        <v>419</v>
      </c>
      <c r="I116" t="s">
        <v>1422</v>
      </c>
      <c r="J116" t="s">
        <v>669</v>
      </c>
      <c r="K116" t="s">
        <v>670</v>
      </c>
      <c r="L116" t="s">
        <v>1423</v>
      </c>
      <c r="M116" t="s">
        <v>1424</v>
      </c>
      <c r="N116" t="s">
        <v>1425</v>
      </c>
      <c r="O116" t="s">
        <v>1426</v>
      </c>
      <c r="P116" t="s">
        <v>789</v>
      </c>
      <c r="Q116" t="s">
        <v>1427</v>
      </c>
    </row>
    <row r="117" spans="1:17" x14ac:dyDescent="0.25">
      <c r="A117" t="s">
        <v>372</v>
      </c>
      <c r="B117" t="s">
        <v>524</v>
      </c>
      <c r="C117" t="s">
        <v>417</v>
      </c>
      <c r="D117" t="s">
        <v>417</v>
      </c>
      <c r="E117" t="s">
        <v>420</v>
      </c>
      <c r="F117" s="24">
        <v>0</v>
      </c>
      <c r="G117" t="s">
        <v>418</v>
      </c>
      <c r="H117" t="s">
        <v>419</v>
      </c>
      <c r="I117" t="s">
        <v>1428</v>
      </c>
      <c r="J117" t="s">
        <v>420</v>
      </c>
      <c r="K117" t="s">
        <v>1429</v>
      </c>
      <c r="L117" t="s">
        <v>1430</v>
      </c>
      <c r="M117" t="s">
        <v>1431</v>
      </c>
      <c r="N117" t="s">
        <v>1432</v>
      </c>
      <c r="O117" t="s">
        <v>1433</v>
      </c>
      <c r="P117" t="s">
        <v>1434</v>
      </c>
      <c r="Q117" t="s">
        <v>1435</v>
      </c>
    </row>
    <row r="118" spans="1:17" x14ac:dyDescent="0.25">
      <c r="A118" t="s">
        <v>481</v>
      </c>
      <c r="B118" t="s">
        <v>524</v>
      </c>
      <c r="C118" t="s">
        <v>417</v>
      </c>
      <c r="D118" t="s">
        <v>417</v>
      </c>
      <c r="E118" t="s">
        <v>420</v>
      </c>
      <c r="F118" s="24">
        <v>0</v>
      </c>
      <c r="G118" t="s">
        <v>418</v>
      </c>
      <c r="H118" t="s">
        <v>419</v>
      </c>
      <c r="I118" t="s">
        <v>1436</v>
      </c>
      <c r="J118" t="s">
        <v>420</v>
      </c>
      <c r="K118" t="s">
        <v>1437</v>
      </c>
      <c r="L118" t="s">
        <v>1438</v>
      </c>
      <c r="M118" t="s">
        <v>1439</v>
      </c>
      <c r="N118" t="s">
        <v>1440</v>
      </c>
      <c r="O118" t="s">
        <v>1441</v>
      </c>
      <c r="P118" t="s">
        <v>1442</v>
      </c>
      <c r="Q118" t="s">
        <v>1443</v>
      </c>
    </row>
    <row r="119" spans="1:17" x14ac:dyDescent="0.25">
      <c r="A119" t="s">
        <v>350</v>
      </c>
      <c r="B119" t="s">
        <v>524</v>
      </c>
      <c r="C119" t="s">
        <v>525</v>
      </c>
      <c r="D119" t="s">
        <v>422</v>
      </c>
      <c r="E119" t="s">
        <v>407</v>
      </c>
      <c r="F119" s="24">
        <v>0</v>
      </c>
      <c r="G119" t="s">
        <v>412</v>
      </c>
      <c r="H119" t="s">
        <v>423</v>
      </c>
      <c r="I119" t="s">
        <v>1444</v>
      </c>
      <c r="J119" t="s">
        <v>1445</v>
      </c>
      <c r="K119" t="s">
        <v>1446</v>
      </c>
      <c r="L119" t="s">
        <v>1447</v>
      </c>
      <c r="M119" t="s">
        <v>1448</v>
      </c>
      <c r="N119" t="s">
        <v>1449</v>
      </c>
      <c r="O119" t="s">
        <v>1450</v>
      </c>
      <c r="P119" t="s">
        <v>1451</v>
      </c>
      <c r="Q119" t="s">
        <v>1452</v>
      </c>
    </row>
    <row r="120" spans="1:17" x14ac:dyDescent="0.25">
      <c r="A120" t="s">
        <v>339</v>
      </c>
      <c r="B120" t="s">
        <v>524</v>
      </c>
      <c r="C120" t="s">
        <v>525</v>
      </c>
      <c r="D120" t="s">
        <v>422</v>
      </c>
      <c r="E120" t="s">
        <v>428</v>
      </c>
      <c r="F120" s="24">
        <v>0</v>
      </c>
      <c r="G120" t="s">
        <v>412</v>
      </c>
      <c r="H120" t="s">
        <v>423</v>
      </c>
      <c r="I120" t="s">
        <v>1453</v>
      </c>
      <c r="J120" t="s">
        <v>609</v>
      </c>
      <c r="K120" t="s">
        <v>1454</v>
      </c>
      <c r="L120" t="s">
        <v>1455</v>
      </c>
      <c r="M120" t="s">
        <v>1456</v>
      </c>
      <c r="N120" t="s">
        <v>1457</v>
      </c>
      <c r="O120" t="s">
        <v>1458</v>
      </c>
      <c r="P120" t="s">
        <v>1451</v>
      </c>
      <c r="Q120" t="s">
        <v>1459</v>
      </c>
    </row>
    <row r="121" spans="1:17" x14ac:dyDescent="0.25">
      <c r="A121" t="s">
        <v>467</v>
      </c>
      <c r="B121" t="s">
        <v>524</v>
      </c>
      <c r="C121" t="s">
        <v>525</v>
      </c>
      <c r="D121" t="s">
        <v>526</v>
      </c>
      <c r="E121" t="s">
        <v>420</v>
      </c>
      <c r="F121" s="24">
        <v>2</v>
      </c>
      <c r="G121" t="s">
        <v>412</v>
      </c>
      <c r="H121" t="s">
        <v>423</v>
      </c>
      <c r="I121" t="s">
        <v>1460</v>
      </c>
      <c r="J121" t="s">
        <v>420</v>
      </c>
      <c r="K121" t="s">
        <v>1461</v>
      </c>
      <c r="L121" t="s">
        <v>1462</v>
      </c>
      <c r="M121" t="s">
        <v>1463</v>
      </c>
      <c r="N121" t="s">
        <v>576</v>
      </c>
      <c r="O121" t="s">
        <v>577</v>
      </c>
      <c r="P121" t="s">
        <v>578</v>
      </c>
      <c r="Q121" t="s">
        <v>579</v>
      </c>
    </row>
    <row r="122" spans="1:17" x14ac:dyDescent="0.25">
      <c r="A122" t="s">
        <v>500</v>
      </c>
      <c r="B122" t="s">
        <v>544</v>
      </c>
      <c r="C122" t="s">
        <v>525</v>
      </c>
      <c r="D122" t="s">
        <v>526</v>
      </c>
      <c r="E122" t="s">
        <v>491</v>
      </c>
      <c r="F122" s="24">
        <v>1</v>
      </c>
      <c r="G122" t="s">
        <v>412</v>
      </c>
      <c r="H122" t="s">
        <v>423</v>
      </c>
      <c r="I122" t="s">
        <v>1464</v>
      </c>
      <c r="J122" t="s">
        <v>547</v>
      </c>
      <c r="K122" t="s">
        <v>548</v>
      </c>
      <c r="L122" t="s">
        <v>1465</v>
      </c>
      <c r="M122" t="s">
        <v>1466</v>
      </c>
      <c r="N122" t="s">
        <v>1467</v>
      </c>
      <c r="O122" t="s">
        <v>1458</v>
      </c>
      <c r="P122" t="s">
        <v>1451</v>
      </c>
      <c r="Q122" t="s">
        <v>1468</v>
      </c>
    </row>
    <row r="123" spans="1:17" x14ac:dyDescent="0.25">
      <c r="A123" t="s">
        <v>289</v>
      </c>
      <c r="B123" t="s">
        <v>544</v>
      </c>
      <c r="C123" t="s">
        <v>525</v>
      </c>
      <c r="D123" t="s">
        <v>526</v>
      </c>
      <c r="E123" t="s">
        <v>414</v>
      </c>
      <c r="F123" s="24">
        <v>1</v>
      </c>
      <c r="G123" t="s">
        <v>412</v>
      </c>
      <c r="H123" t="s">
        <v>423</v>
      </c>
      <c r="I123" t="s">
        <v>1469</v>
      </c>
      <c r="J123" t="s">
        <v>592</v>
      </c>
      <c r="K123" t="s">
        <v>1470</v>
      </c>
      <c r="L123" t="s">
        <v>1471</v>
      </c>
      <c r="M123" t="s">
        <v>1472</v>
      </c>
      <c r="N123" t="s">
        <v>1473</v>
      </c>
      <c r="O123" t="s">
        <v>1474</v>
      </c>
      <c r="P123" t="s">
        <v>578</v>
      </c>
      <c r="Q123" t="s">
        <v>1475</v>
      </c>
    </row>
    <row r="124" spans="1:17" x14ac:dyDescent="0.25">
      <c r="A124" t="s">
        <v>230</v>
      </c>
      <c r="B124" t="s">
        <v>524</v>
      </c>
      <c r="C124" t="s">
        <v>525</v>
      </c>
      <c r="D124" t="s">
        <v>422</v>
      </c>
      <c r="E124" t="s">
        <v>420</v>
      </c>
      <c r="F124" s="24">
        <v>0</v>
      </c>
      <c r="G124" t="s">
        <v>412</v>
      </c>
      <c r="H124" t="s">
        <v>423</v>
      </c>
      <c r="I124" t="s">
        <v>1476</v>
      </c>
      <c r="J124" t="s">
        <v>420</v>
      </c>
      <c r="K124" t="s">
        <v>1477</v>
      </c>
      <c r="L124" t="s">
        <v>1478</v>
      </c>
      <c r="M124" t="s">
        <v>1479</v>
      </c>
      <c r="N124" t="s">
        <v>1480</v>
      </c>
      <c r="O124" t="s">
        <v>1458</v>
      </c>
      <c r="P124" t="s">
        <v>1451</v>
      </c>
      <c r="Q124" t="s">
        <v>1481</v>
      </c>
    </row>
    <row r="125" spans="1:17" x14ac:dyDescent="0.25">
      <c r="A125" t="s">
        <v>367</v>
      </c>
      <c r="B125" t="s">
        <v>626</v>
      </c>
      <c r="C125" t="s">
        <v>525</v>
      </c>
      <c r="D125" t="s">
        <v>422</v>
      </c>
      <c r="E125" t="s">
        <v>431</v>
      </c>
      <c r="F125" s="24">
        <v>0</v>
      </c>
      <c r="G125" t="s">
        <v>412</v>
      </c>
      <c r="H125" t="s">
        <v>423</v>
      </c>
      <c r="I125" t="s">
        <v>1482</v>
      </c>
      <c r="J125" t="s">
        <v>689</v>
      </c>
      <c r="K125" t="s">
        <v>690</v>
      </c>
      <c r="L125" t="s">
        <v>1483</v>
      </c>
      <c r="M125" t="s">
        <v>1484</v>
      </c>
      <c r="N125" t="s">
        <v>1485</v>
      </c>
      <c r="O125" t="s">
        <v>1486</v>
      </c>
      <c r="P125" t="s">
        <v>1451</v>
      </c>
      <c r="Q125" t="s">
        <v>1487</v>
      </c>
    </row>
    <row r="126" spans="1:17" x14ac:dyDescent="0.25">
      <c r="A126" t="s">
        <v>248</v>
      </c>
      <c r="B126" t="s">
        <v>626</v>
      </c>
      <c r="C126" t="s">
        <v>525</v>
      </c>
      <c r="D126" t="s">
        <v>422</v>
      </c>
      <c r="E126" t="s">
        <v>444</v>
      </c>
      <c r="F126" s="24">
        <v>0</v>
      </c>
      <c r="G126" t="s">
        <v>412</v>
      </c>
      <c r="H126" t="s">
        <v>423</v>
      </c>
      <c r="I126" t="s">
        <v>1488</v>
      </c>
      <c r="J126" t="s">
        <v>444</v>
      </c>
      <c r="K126" t="s">
        <v>1489</v>
      </c>
      <c r="L126" t="s">
        <v>1490</v>
      </c>
      <c r="M126" t="s">
        <v>1491</v>
      </c>
      <c r="N126" t="s">
        <v>1492</v>
      </c>
      <c r="O126" t="s">
        <v>1493</v>
      </c>
      <c r="P126" t="s">
        <v>1451</v>
      </c>
      <c r="Q126" t="s">
        <v>1494</v>
      </c>
    </row>
    <row r="127" spans="1:17" x14ac:dyDescent="0.25">
      <c r="A127" t="s">
        <v>256</v>
      </c>
      <c r="B127" t="s">
        <v>524</v>
      </c>
      <c r="C127" t="s">
        <v>525</v>
      </c>
      <c r="D127" t="s">
        <v>422</v>
      </c>
      <c r="E127" t="s">
        <v>420</v>
      </c>
      <c r="F127" s="24">
        <v>0</v>
      </c>
      <c r="G127" t="s">
        <v>412</v>
      </c>
      <c r="H127" t="s">
        <v>423</v>
      </c>
      <c r="I127" t="s">
        <v>1495</v>
      </c>
      <c r="J127" t="s">
        <v>420</v>
      </c>
      <c r="K127" t="s">
        <v>1496</v>
      </c>
      <c r="L127" t="s">
        <v>1497</v>
      </c>
      <c r="M127" t="s">
        <v>1498</v>
      </c>
      <c r="N127" t="s">
        <v>1499</v>
      </c>
      <c r="O127" t="s">
        <v>1500</v>
      </c>
      <c r="P127" t="s">
        <v>1451</v>
      </c>
      <c r="Q127" t="s">
        <v>1501</v>
      </c>
    </row>
    <row r="128" spans="1:17" x14ac:dyDescent="0.25">
      <c r="A128" t="s">
        <v>274</v>
      </c>
      <c r="B128" t="s">
        <v>524</v>
      </c>
      <c r="C128" t="s">
        <v>525</v>
      </c>
      <c r="D128" t="s">
        <v>422</v>
      </c>
      <c r="E128" t="s">
        <v>420</v>
      </c>
      <c r="F128" s="24">
        <v>0</v>
      </c>
      <c r="G128" t="s">
        <v>412</v>
      </c>
      <c r="H128" t="s">
        <v>423</v>
      </c>
      <c r="I128" t="s">
        <v>1502</v>
      </c>
      <c r="J128" t="s">
        <v>420</v>
      </c>
      <c r="K128" t="s">
        <v>1503</v>
      </c>
      <c r="L128" t="s">
        <v>1504</v>
      </c>
      <c r="M128" t="s">
        <v>1505</v>
      </c>
      <c r="N128" t="s">
        <v>1506</v>
      </c>
      <c r="O128" t="s">
        <v>1507</v>
      </c>
      <c r="P128" t="s">
        <v>1451</v>
      </c>
      <c r="Q128" t="s">
        <v>1508</v>
      </c>
    </row>
    <row r="129" spans="1:17" x14ac:dyDescent="0.25">
      <c r="A129" t="s">
        <v>286</v>
      </c>
      <c r="B129" t="s">
        <v>524</v>
      </c>
      <c r="C129" t="s">
        <v>525</v>
      </c>
      <c r="D129" t="s">
        <v>422</v>
      </c>
      <c r="E129" t="s">
        <v>407</v>
      </c>
      <c r="F129" s="24">
        <v>0</v>
      </c>
      <c r="G129" t="s">
        <v>412</v>
      </c>
      <c r="H129" t="s">
        <v>423</v>
      </c>
      <c r="I129" t="s">
        <v>1509</v>
      </c>
      <c r="J129" t="s">
        <v>1510</v>
      </c>
      <c r="K129" t="s">
        <v>1511</v>
      </c>
      <c r="L129" t="s">
        <v>1512</v>
      </c>
      <c r="M129" t="s">
        <v>1513</v>
      </c>
      <c r="N129" t="s">
        <v>1514</v>
      </c>
      <c r="O129" t="s">
        <v>1515</v>
      </c>
      <c r="P129" t="s">
        <v>1516</v>
      </c>
      <c r="Q129" t="s">
        <v>1517</v>
      </c>
    </row>
    <row r="130" spans="1:17" x14ac:dyDescent="0.25">
      <c r="A130" t="s">
        <v>246</v>
      </c>
      <c r="B130" t="s">
        <v>617</v>
      </c>
      <c r="C130" t="s">
        <v>525</v>
      </c>
      <c r="D130" t="s">
        <v>422</v>
      </c>
      <c r="E130" t="s">
        <v>430</v>
      </c>
      <c r="F130" s="24">
        <v>0</v>
      </c>
      <c r="G130" t="s">
        <v>412</v>
      </c>
      <c r="H130" t="s">
        <v>423</v>
      </c>
      <c r="I130" t="s">
        <v>1518</v>
      </c>
      <c r="J130" t="s">
        <v>619</v>
      </c>
      <c r="K130" t="s">
        <v>1519</v>
      </c>
      <c r="L130" t="s">
        <v>1520</v>
      </c>
      <c r="M130" t="s">
        <v>1521</v>
      </c>
      <c r="N130" t="s">
        <v>1522</v>
      </c>
      <c r="O130" t="s">
        <v>1458</v>
      </c>
      <c r="P130" t="s">
        <v>1451</v>
      </c>
      <c r="Q130" t="s">
        <v>1523</v>
      </c>
    </row>
    <row r="131" spans="1:17" x14ac:dyDescent="0.25">
      <c r="A131" t="s">
        <v>365</v>
      </c>
      <c r="B131" t="s">
        <v>617</v>
      </c>
      <c r="C131" t="s">
        <v>525</v>
      </c>
      <c r="D131" t="s">
        <v>422</v>
      </c>
      <c r="E131" t="s">
        <v>430</v>
      </c>
      <c r="F131" s="24">
        <v>0</v>
      </c>
      <c r="G131" t="s">
        <v>412</v>
      </c>
      <c r="H131" t="s">
        <v>423</v>
      </c>
      <c r="I131" t="s">
        <v>1524</v>
      </c>
      <c r="J131" t="s">
        <v>1525</v>
      </c>
      <c r="K131" t="s">
        <v>1526</v>
      </c>
      <c r="L131" t="s">
        <v>1527</v>
      </c>
      <c r="M131" t="s">
        <v>1528</v>
      </c>
      <c r="N131" t="s">
        <v>1529</v>
      </c>
      <c r="O131" t="s">
        <v>1458</v>
      </c>
      <c r="P131" t="s">
        <v>1451</v>
      </c>
      <c r="Q131" t="s">
        <v>1530</v>
      </c>
    </row>
    <row r="132" spans="1:17" x14ac:dyDescent="0.25">
      <c r="A132" t="s">
        <v>337</v>
      </c>
      <c r="B132" t="s">
        <v>524</v>
      </c>
      <c r="C132" t="s">
        <v>525</v>
      </c>
      <c r="D132" t="s">
        <v>526</v>
      </c>
      <c r="E132" t="s">
        <v>420</v>
      </c>
      <c r="F132" s="24">
        <v>1</v>
      </c>
      <c r="G132" t="s">
        <v>412</v>
      </c>
      <c r="H132" t="s">
        <v>423</v>
      </c>
      <c r="I132" t="s">
        <v>767</v>
      </c>
      <c r="J132" t="s">
        <v>420</v>
      </c>
      <c r="K132" t="s">
        <v>768</v>
      </c>
      <c r="L132" t="s">
        <v>769</v>
      </c>
      <c r="M132" t="s">
        <v>770</v>
      </c>
      <c r="N132" t="s">
        <v>1531</v>
      </c>
      <c r="O132" t="s">
        <v>1532</v>
      </c>
      <c r="P132" t="s">
        <v>1451</v>
      </c>
      <c r="Q132" t="s">
        <v>1533</v>
      </c>
    </row>
    <row r="133" spans="1:17" x14ac:dyDescent="0.25">
      <c r="A133" t="s">
        <v>278</v>
      </c>
      <c r="B133" t="s">
        <v>626</v>
      </c>
      <c r="C133" t="s">
        <v>525</v>
      </c>
      <c r="D133" t="s">
        <v>422</v>
      </c>
      <c r="E133" t="s">
        <v>431</v>
      </c>
      <c r="F133" s="24">
        <v>0</v>
      </c>
      <c r="G133" t="s">
        <v>412</v>
      </c>
      <c r="H133" t="s">
        <v>423</v>
      </c>
      <c r="I133" t="s">
        <v>1534</v>
      </c>
      <c r="J133" t="s">
        <v>1406</v>
      </c>
      <c r="K133" t="s">
        <v>1407</v>
      </c>
      <c r="L133" t="s">
        <v>1535</v>
      </c>
      <c r="M133" t="s">
        <v>1536</v>
      </c>
      <c r="N133" t="s">
        <v>1537</v>
      </c>
      <c r="O133" t="s">
        <v>1458</v>
      </c>
      <c r="P133" t="s">
        <v>1451</v>
      </c>
      <c r="Q133" t="s">
        <v>1538</v>
      </c>
    </row>
    <row r="134" spans="1:17" x14ac:dyDescent="0.25">
      <c r="A134" t="s">
        <v>333</v>
      </c>
      <c r="B134" t="s">
        <v>617</v>
      </c>
      <c r="C134" t="s">
        <v>525</v>
      </c>
      <c r="D134" t="s">
        <v>422</v>
      </c>
      <c r="E134" t="s">
        <v>430</v>
      </c>
      <c r="F134" s="24">
        <v>0</v>
      </c>
      <c r="G134" t="s">
        <v>412</v>
      </c>
      <c r="H134" t="s">
        <v>423</v>
      </c>
      <c r="I134" t="s">
        <v>1539</v>
      </c>
      <c r="J134" t="s">
        <v>846</v>
      </c>
      <c r="K134" t="s">
        <v>847</v>
      </c>
      <c r="L134" t="s">
        <v>1540</v>
      </c>
      <c r="M134" t="s">
        <v>1541</v>
      </c>
      <c r="N134" t="s">
        <v>1542</v>
      </c>
      <c r="O134" t="s">
        <v>1458</v>
      </c>
      <c r="P134" t="s">
        <v>1451</v>
      </c>
      <c r="Q134" t="s">
        <v>1543</v>
      </c>
    </row>
    <row r="135" spans="1:17" x14ac:dyDescent="0.25">
      <c r="A135" t="s">
        <v>336</v>
      </c>
      <c r="B135" t="s">
        <v>524</v>
      </c>
      <c r="C135" t="s">
        <v>525</v>
      </c>
      <c r="D135" t="s">
        <v>422</v>
      </c>
      <c r="E135" t="s">
        <v>407</v>
      </c>
      <c r="F135" s="24">
        <v>0</v>
      </c>
      <c r="G135" t="s">
        <v>412</v>
      </c>
      <c r="H135" t="s">
        <v>423</v>
      </c>
      <c r="I135" t="s">
        <v>1544</v>
      </c>
      <c r="J135" t="s">
        <v>1215</v>
      </c>
      <c r="K135" t="s">
        <v>1216</v>
      </c>
      <c r="L135" t="s">
        <v>1545</v>
      </c>
      <c r="M135" t="s">
        <v>1546</v>
      </c>
      <c r="N135" t="s">
        <v>1547</v>
      </c>
      <c r="O135" t="s">
        <v>1548</v>
      </c>
      <c r="P135" t="s">
        <v>1451</v>
      </c>
      <c r="Q135" t="s">
        <v>1549</v>
      </c>
    </row>
    <row r="136" spans="1:17" x14ac:dyDescent="0.25">
      <c r="A136" t="s">
        <v>255</v>
      </c>
      <c r="B136" t="s">
        <v>524</v>
      </c>
      <c r="C136" t="s">
        <v>525</v>
      </c>
      <c r="D136" t="s">
        <v>422</v>
      </c>
      <c r="E136" t="s">
        <v>420</v>
      </c>
      <c r="F136" s="24">
        <v>0</v>
      </c>
      <c r="G136" t="s">
        <v>412</v>
      </c>
      <c r="H136" t="s">
        <v>423</v>
      </c>
      <c r="I136" t="s">
        <v>1550</v>
      </c>
      <c r="J136" t="s">
        <v>420</v>
      </c>
      <c r="K136" t="s">
        <v>1551</v>
      </c>
      <c r="L136" t="s">
        <v>1552</v>
      </c>
      <c r="M136" t="s">
        <v>1553</v>
      </c>
      <c r="N136" t="s">
        <v>1554</v>
      </c>
      <c r="O136" t="s">
        <v>1458</v>
      </c>
      <c r="P136" t="s">
        <v>1451</v>
      </c>
      <c r="Q136" t="s">
        <v>1555</v>
      </c>
    </row>
    <row r="137" spans="1:17" x14ac:dyDescent="0.25">
      <c r="A137" t="s">
        <v>277</v>
      </c>
      <c r="B137" t="s">
        <v>524</v>
      </c>
      <c r="C137" t="s">
        <v>525</v>
      </c>
      <c r="D137" t="s">
        <v>422</v>
      </c>
      <c r="E137" t="s">
        <v>420</v>
      </c>
      <c r="F137" s="24">
        <v>0</v>
      </c>
      <c r="G137" t="s">
        <v>412</v>
      </c>
      <c r="H137" t="s">
        <v>423</v>
      </c>
      <c r="I137" t="s">
        <v>1556</v>
      </c>
      <c r="J137" t="s">
        <v>420</v>
      </c>
      <c r="K137" t="s">
        <v>1557</v>
      </c>
      <c r="L137" t="s">
        <v>1558</v>
      </c>
      <c r="M137" t="s">
        <v>1559</v>
      </c>
      <c r="N137" t="s">
        <v>1560</v>
      </c>
      <c r="O137" t="s">
        <v>1561</v>
      </c>
      <c r="P137" t="s">
        <v>1451</v>
      </c>
      <c r="Q137" t="s">
        <v>1562</v>
      </c>
    </row>
    <row r="138" spans="1:17" x14ac:dyDescent="0.25">
      <c r="A138" t="s">
        <v>338</v>
      </c>
      <c r="B138" t="s">
        <v>457</v>
      </c>
      <c r="C138" t="s">
        <v>525</v>
      </c>
      <c r="D138" t="s">
        <v>526</v>
      </c>
      <c r="E138" t="s">
        <v>457</v>
      </c>
      <c r="F138" s="24">
        <v>1</v>
      </c>
      <c r="G138" t="s">
        <v>412</v>
      </c>
      <c r="H138" t="s">
        <v>423</v>
      </c>
      <c r="I138" t="s">
        <v>1563</v>
      </c>
      <c r="J138" t="s">
        <v>1564</v>
      </c>
      <c r="K138" t="s">
        <v>1565</v>
      </c>
      <c r="L138" t="s">
        <v>1566</v>
      </c>
      <c r="M138" t="s">
        <v>1567</v>
      </c>
      <c r="N138" t="s">
        <v>1568</v>
      </c>
      <c r="O138" t="s">
        <v>1569</v>
      </c>
      <c r="P138" t="s">
        <v>1451</v>
      </c>
      <c r="Q138" t="s">
        <v>1570</v>
      </c>
    </row>
    <row r="139" spans="1:17" x14ac:dyDescent="0.25">
      <c r="A139" t="s">
        <v>334</v>
      </c>
      <c r="B139" t="s">
        <v>524</v>
      </c>
      <c r="C139" t="s">
        <v>525</v>
      </c>
      <c r="D139" t="s">
        <v>422</v>
      </c>
      <c r="E139" t="s">
        <v>428</v>
      </c>
      <c r="F139" s="24">
        <v>0</v>
      </c>
      <c r="G139" t="s">
        <v>412</v>
      </c>
      <c r="H139" t="s">
        <v>423</v>
      </c>
      <c r="I139" t="s">
        <v>1571</v>
      </c>
      <c r="J139" t="s">
        <v>1572</v>
      </c>
      <c r="K139" t="s">
        <v>1573</v>
      </c>
      <c r="L139" t="s">
        <v>1574</v>
      </c>
      <c r="M139" t="s">
        <v>1575</v>
      </c>
      <c r="N139" t="s">
        <v>1576</v>
      </c>
      <c r="O139" t="s">
        <v>1458</v>
      </c>
      <c r="P139" t="s">
        <v>1451</v>
      </c>
      <c r="Q139" t="s">
        <v>1577</v>
      </c>
    </row>
    <row r="140" spans="1:17" x14ac:dyDescent="0.25">
      <c r="A140" t="s">
        <v>1578</v>
      </c>
      <c r="B140" t="s">
        <v>524</v>
      </c>
      <c r="C140" t="s">
        <v>525</v>
      </c>
      <c r="D140" t="s">
        <v>422</v>
      </c>
      <c r="E140" t="s">
        <v>420</v>
      </c>
      <c r="F140" s="24">
        <v>0</v>
      </c>
      <c r="G140" t="s">
        <v>412</v>
      </c>
      <c r="H140" t="s">
        <v>423</v>
      </c>
      <c r="I140" t="s">
        <v>1579</v>
      </c>
      <c r="J140" t="s">
        <v>1580</v>
      </c>
      <c r="K140" t="s">
        <v>1581</v>
      </c>
      <c r="L140" t="s">
        <v>1582</v>
      </c>
      <c r="M140" t="s">
        <v>1583</v>
      </c>
      <c r="N140" t="s">
        <v>1542</v>
      </c>
      <c r="O140" t="s">
        <v>1584</v>
      </c>
      <c r="P140" t="s">
        <v>1585</v>
      </c>
      <c r="Q140" t="s">
        <v>1586</v>
      </c>
    </row>
    <row r="141" spans="1:17" x14ac:dyDescent="0.25">
      <c r="A141" t="s">
        <v>335</v>
      </c>
      <c r="B141" t="s">
        <v>524</v>
      </c>
      <c r="C141" t="s">
        <v>525</v>
      </c>
      <c r="D141" t="s">
        <v>422</v>
      </c>
      <c r="E141" t="s">
        <v>407</v>
      </c>
      <c r="F141" s="24">
        <v>0</v>
      </c>
      <c r="G141" t="s">
        <v>412</v>
      </c>
      <c r="H141" t="s">
        <v>423</v>
      </c>
      <c r="I141" t="s">
        <v>1587</v>
      </c>
      <c r="J141" t="s">
        <v>1588</v>
      </c>
      <c r="K141" t="s">
        <v>1589</v>
      </c>
      <c r="L141" t="s">
        <v>1590</v>
      </c>
      <c r="M141" t="s">
        <v>1591</v>
      </c>
      <c r="N141" t="s">
        <v>1592</v>
      </c>
      <c r="O141" t="s">
        <v>1458</v>
      </c>
      <c r="P141" t="s">
        <v>1451</v>
      </c>
      <c r="Q141" t="s">
        <v>1577</v>
      </c>
    </row>
    <row r="142" spans="1:17" x14ac:dyDescent="0.25">
      <c r="A142" t="s">
        <v>285</v>
      </c>
      <c r="B142" t="s">
        <v>524</v>
      </c>
      <c r="C142" t="s">
        <v>525</v>
      </c>
      <c r="D142" t="s">
        <v>422</v>
      </c>
      <c r="E142" t="s">
        <v>407</v>
      </c>
      <c r="F142" s="24">
        <v>0</v>
      </c>
      <c r="G142" t="s">
        <v>412</v>
      </c>
      <c r="H142" t="s">
        <v>423</v>
      </c>
      <c r="I142" t="s">
        <v>1593</v>
      </c>
      <c r="J142" t="s">
        <v>1594</v>
      </c>
      <c r="K142" t="s">
        <v>1595</v>
      </c>
      <c r="L142" t="s">
        <v>1596</v>
      </c>
      <c r="M142" t="s">
        <v>1597</v>
      </c>
      <c r="N142" t="s">
        <v>1598</v>
      </c>
      <c r="O142" t="s">
        <v>1599</v>
      </c>
      <c r="P142" t="s">
        <v>1451</v>
      </c>
      <c r="Q142" t="s">
        <v>1600</v>
      </c>
    </row>
    <row r="143" spans="1:17" x14ac:dyDescent="0.25">
      <c r="A143" t="s">
        <v>501</v>
      </c>
      <c r="B143" t="s">
        <v>524</v>
      </c>
      <c r="C143" t="s">
        <v>525</v>
      </c>
      <c r="D143" t="s">
        <v>526</v>
      </c>
      <c r="E143" t="s">
        <v>420</v>
      </c>
      <c r="F143" s="24">
        <v>2</v>
      </c>
      <c r="G143" t="s">
        <v>426</v>
      </c>
      <c r="H143" t="s">
        <v>449</v>
      </c>
      <c r="I143" t="s">
        <v>964</v>
      </c>
      <c r="J143" t="s">
        <v>420</v>
      </c>
      <c r="K143" t="s">
        <v>965</v>
      </c>
      <c r="L143" t="s">
        <v>1601</v>
      </c>
      <c r="M143" t="s">
        <v>1602</v>
      </c>
      <c r="N143" t="s">
        <v>1598</v>
      </c>
      <c r="O143" t="s">
        <v>1603</v>
      </c>
      <c r="P143" t="s">
        <v>1604</v>
      </c>
      <c r="Q143" t="s">
        <v>1605</v>
      </c>
    </row>
    <row r="144" spans="1:17" x14ac:dyDescent="0.25">
      <c r="A144" t="s">
        <v>482</v>
      </c>
      <c r="B144" t="s">
        <v>429</v>
      </c>
      <c r="C144" t="s">
        <v>417</v>
      </c>
      <c r="D144" t="s">
        <v>417</v>
      </c>
      <c r="E144" t="s">
        <v>416</v>
      </c>
      <c r="F144" s="24">
        <v>0</v>
      </c>
      <c r="G144" t="s">
        <v>440</v>
      </c>
      <c r="H144" t="s">
        <v>440</v>
      </c>
      <c r="I144" t="s">
        <v>1606</v>
      </c>
      <c r="J144" t="s">
        <v>564</v>
      </c>
      <c r="K144" t="s">
        <v>1607</v>
      </c>
      <c r="L144" t="s">
        <v>1608</v>
      </c>
      <c r="M144" t="s">
        <v>1609</v>
      </c>
      <c r="N144" t="s">
        <v>1610</v>
      </c>
      <c r="O144" t="s">
        <v>1611</v>
      </c>
      <c r="P144" t="s">
        <v>1612</v>
      </c>
      <c r="Q144" t="s">
        <v>1613</v>
      </c>
    </row>
    <row r="145" spans="1:17" x14ac:dyDescent="0.25">
      <c r="A145" t="s">
        <v>358</v>
      </c>
      <c r="B145" t="s">
        <v>429</v>
      </c>
      <c r="C145" t="s">
        <v>659</v>
      </c>
      <c r="D145" t="s">
        <v>429</v>
      </c>
      <c r="E145" t="s">
        <v>607</v>
      </c>
      <c r="F145" s="24">
        <v>11</v>
      </c>
      <c r="G145" t="s">
        <v>438</v>
      </c>
      <c r="H145" t="s">
        <v>439</v>
      </c>
      <c r="I145" t="s">
        <v>1614</v>
      </c>
      <c r="J145" t="s">
        <v>609</v>
      </c>
      <c r="K145" t="s">
        <v>1615</v>
      </c>
      <c r="L145" t="s">
        <v>1616</v>
      </c>
      <c r="M145" t="s">
        <v>1617</v>
      </c>
      <c r="N145" t="s">
        <v>1618</v>
      </c>
      <c r="O145" t="s">
        <v>1619</v>
      </c>
      <c r="P145" t="s">
        <v>732</v>
      </c>
      <c r="Q145" t="s">
        <v>1620</v>
      </c>
    </row>
    <row r="146" spans="1:17" x14ac:dyDescent="0.25">
      <c r="A146" t="s">
        <v>483</v>
      </c>
      <c r="B146" t="s">
        <v>1621</v>
      </c>
      <c r="C146" t="s">
        <v>417</v>
      </c>
      <c r="D146" t="s">
        <v>417</v>
      </c>
      <c r="E146" t="s">
        <v>430</v>
      </c>
      <c r="F146" s="24">
        <v>0</v>
      </c>
      <c r="G146" t="s">
        <v>438</v>
      </c>
      <c r="H146" t="s">
        <v>459</v>
      </c>
      <c r="I146" t="s">
        <v>1622</v>
      </c>
      <c r="J146" t="s">
        <v>807</v>
      </c>
      <c r="K146" t="s">
        <v>808</v>
      </c>
      <c r="L146" t="s">
        <v>1623</v>
      </c>
      <c r="M146" t="s">
        <v>1624</v>
      </c>
      <c r="N146" t="s">
        <v>1625</v>
      </c>
      <c r="O146" t="s">
        <v>1626</v>
      </c>
      <c r="P146" t="s">
        <v>1627</v>
      </c>
      <c r="Q146" t="s">
        <v>1628</v>
      </c>
    </row>
    <row r="147" spans="1:17" x14ac:dyDescent="0.25">
      <c r="A147" t="s">
        <v>354</v>
      </c>
      <c r="B147" t="s">
        <v>544</v>
      </c>
      <c r="C147" t="s">
        <v>417</v>
      </c>
      <c r="D147" t="s">
        <v>417</v>
      </c>
      <c r="E147" t="s">
        <v>414</v>
      </c>
      <c r="F147" s="24">
        <v>0</v>
      </c>
      <c r="G147" t="s">
        <v>418</v>
      </c>
      <c r="H147" t="s">
        <v>445</v>
      </c>
      <c r="I147" t="s">
        <v>1629</v>
      </c>
      <c r="J147" t="s">
        <v>592</v>
      </c>
      <c r="K147" t="s">
        <v>1630</v>
      </c>
      <c r="L147" t="s">
        <v>1631</v>
      </c>
      <c r="M147" t="s">
        <v>1632</v>
      </c>
      <c r="N147" t="s">
        <v>1633</v>
      </c>
      <c r="O147" t="s">
        <v>1634</v>
      </c>
      <c r="P147" t="s">
        <v>1635</v>
      </c>
      <c r="Q147" t="s">
        <v>1636</v>
      </c>
    </row>
    <row r="148" spans="1:17" x14ac:dyDescent="0.25">
      <c r="A148" t="s">
        <v>502</v>
      </c>
      <c r="B148" t="s">
        <v>617</v>
      </c>
      <c r="C148" t="s">
        <v>417</v>
      </c>
      <c r="D148" t="s">
        <v>417</v>
      </c>
      <c r="E148" t="s">
        <v>1637</v>
      </c>
      <c r="F148" s="24">
        <v>0</v>
      </c>
      <c r="G148" t="s">
        <v>426</v>
      </c>
      <c r="H148" t="s">
        <v>449</v>
      </c>
      <c r="I148" t="s">
        <v>1638</v>
      </c>
      <c r="J148" t="s">
        <v>619</v>
      </c>
      <c r="K148" t="s">
        <v>1639</v>
      </c>
      <c r="L148" t="s">
        <v>1640</v>
      </c>
      <c r="M148" t="s">
        <v>1641</v>
      </c>
      <c r="N148" t="s">
        <v>1642</v>
      </c>
      <c r="O148" t="s">
        <v>1643</v>
      </c>
      <c r="P148" t="s">
        <v>1644</v>
      </c>
      <c r="Q148">
        <v>0</v>
      </c>
    </row>
    <row r="149" spans="1:17" x14ac:dyDescent="0.25">
      <c r="A149" t="s">
        <v>218</v>
      </c>
      <c r="B149" t="s">
        <v>457</v>
      </c>
      <c r="C149" t="s">
        <v>525</v>
      </c>
      <c r="D149" t="s">
        <v>526</v>
      </c>
      <c r="E149" t="s">
        <v>457</v>
      </c>
      <c r="F149" s="24">
        <v>1</v>
      </c>
      <c r="G149" t="s">
        <v>489</v>
      </c>
      <c r="H149" t="s">
        <v>433</v>
      </c>
      <c r="I149" t="s">
        <v>1645</v>
      </c>
      <c r="J149" t="s">
        <v>1646</v>
      </c>
      <c r="K149" t="s">
        <v>1647</v>
      </c>
      <c r="L149" t="s">
        <v>1648</v>
      </c>
      <c r="M149" t="s">
        <v>1649</v>
      </c>
      <c r="N149" t="s">
        <v>1650</v>
      </c>
      <c r="O149" t="s">
        <v>1651</v>
      </c>
      <c r="P149" t="s">
        <v>1652</v>
      </c>
      <c r="Q149" t="s">
        <v>1653</v>
      </c>
    </row>
    <row r="150" spans="1:17" x14ac:dyDescent="0.25">
      <c r="A150" t="s">
        <v>484</v>
      </c>
      <c r="B150" t="s">
        <v>544</v>
      </c>
      <c r="C150" t="s">
        <v>425</v>
      </c>
      <c r="D150" t="s">
        <v>441</v>
      </c>
      <c r="E150" t="s">
        <v>545</v>
      </c>
      <c r="F150" s="24">
        <v>4</v>
      </c>
      <c r="G150" t="s">
        <v>409</v>
      </c>
      <c r="H150" t="s">
        <v>410</v>
      </c>
      <c r="I150" t="s">
        <v>1654</v>
      </c>
      <c r="J150" t="s">
        <v>592</v>
      </c>
      <c r="K150" t="s">
        <v>1655</v>
      </c>
      <c r="L150" t="s">
        <v>1656</v>
      </c>
      <c r="M150" t="s">
        <v>1657</v>
      </c>
      <c r="N150" t="s">
        <v>1658</v>
      </c>
      <c r="O150" t="s">
        <v>1659</v>
      </c>
      <c r="P150" t="s">
        <v>1660</v>
      </c>
      <c r="Q150" t="s">
        <v>1661</v>
      </c>
    </row>
    <row r="151" spans="1:17" x14ac:dyDescent="0.25">
      <c r="A151" t="s">
        <v>485</v>
      </c>
      <c r="B151" t="s">
        <v>457</v>
      </c>
      <c r="C151" t="s">
        <v>417</v>
      </c>
      <c r="D151" t="s">
        <v>417</v>
      </c>
      <c r="E151" t="s">
        <v>457</v>
      </c>
      <c r="F151" s="24">
        <v>0</v>
      </c>
      <c r="G151" t="s">
        <v>418</v>
      </c>
      <c r="H151" t="s">
        <v>419</v>
      </c>
      <c r="I151" t="s">
        <v>1662</v>
      </c>
      <c r="J151" t="s">
        <v>1122</v>
      </c>
      <c r="K151" t="s">
        <v>1123</v>
      </c>
      <c r="L151" t="s">
        <v>1663</v>
      </c>
      <c r="M151" t="s">
        <v>1664</v>
      </c>
      <c r="N151" t="s">
        <v>1665</v>
      </c>
      <c r="O151" t="s">
        <v>1666</v>
      </c>
      <c r="P151" t="s">
        <v>789</v>
      </c>
      <c r="Q151" t="s">
        <v>1667</v>
      </c>
    </row>
    <row r="152" spans="1:17" x14ac:dyDescent="0.25">
      <c r="A152" t="s">
        <v>393</v>
      </c>
      <c r="B152" t="s">
        <v>1668</v>
      </c>
      <c r="C152" t="s">
        <v>525</v>
      </c>
      <c r="D152" t="s">
        <v>441</v>
      </c>
      <c r="E152" t="s">
        <v>590</v>
      </c>
      <c r="F152" s="24">
        <v>3</v>
      </c>
      <c r="G152" t="s">
        <v>418</v>
      </c>
      <c r="H152" t="s">
        <v>419</v>
      </c>
      <c r="I152" t="s">
        <v>1669</v>
      </c>
      <c r="J152" t="s">
        <v>592</v>
      </c>
      <c r="K152" t="s">
        <v>1670</v>
      </c>
      <c r="L152" t="s">
        <v>1671</v>
      </c>
      <c r="M152" t="s">
        <v>1672</v>
      </c>
      <c r="N152" t="s">
        <v>1673</v>
      </c>
      <c r="O152" t="s">
        <v>1674</v>
      </c>
      <c r="P152" t="s">
        <v>1675</v>
      </c>
      <c r="Q152" t="s">
        <v>1676</v>
      </c>
    </row>
    <row r="153" spans="1:17" x14ac:dyDescent="0.25">
      <c r="A153" t="s">
        <v>316</v>
      </c>
      <c r="B153" t="s">
        <v>544</v>
      </c>
      <c r="C153" t="s">
        <v>525</v>
      </c>
      <c r="D153" t="s">
        <v>429</v>
      </c>
      <c r="E153" t="s">
        <v>607</v>
      </c>
      <c r="F153" s="24">
        <v>11</v>
      </c>
      <c r="G153" t="s">
        <v>442</v>
      </c>
      <c r="H153" t="s">
        <v>451</v>
      </c>
      <c r="I153" t="s">
        <v>1677</v>
      </c>
      <c r="J153" t="s">
        <v>592</v>
      </c>
      <c r="K153" t="s">
        <v>653</v>
      </c>
      <c r="L153" t="s">
        <v>1678</v>
      </c>
      <c r="M153" t="s">
        <v>1679</v>
      </c>
      <c r="N153" t="s">
        <v>1680</v>
      </c>
      <c r="O153" t="s">
        <v>1681</v>
      </c>
      <c r="P153" t="s">
        <v>1682</v>
      </c>
      <c r="Q153" t="s">
        <v>1683</v>
      </c>
    </row>
    <row r="154" spans="1:17" x14ac:dyDescent="0.25">
      <c r="A154" t="s">
        <v>319</v>
      </c>
      <c r="B154" t="s">
        <v>524</v>
      </c>
      <c r="C154" t="s">
        <v>525</v>
      </c>
      <c r="D154" t="s">
        <v>526</v>
      </c>
      <c r="E154" t="s">
        <v>420</v>
      </c>
      <c r="F154" s="24">
        <v>2</v>
      </c>
      <c r="G154" t="s">
        <v>489</v>
      </c>
      <c r="H154" t="s">
        <v>433</v>
      </c>
      <c r="I154" t="s">
        <v>1684</v>
      </c>
      <c r="J154" t="s">
        <v>420</v>
      </c>
      <c r="K154" t="s">
        <v>1031</v>
      </c>
      <c r="L154" t="s">
        <v>1685</v>
      </c>
      <c r="M154" t="s">
        <v>1686</v>
      </c>
      <c r="N154" t="s">
        <v>1687</v>
      </c>
      <c r="O154" t="s">
        <v>1688</v>
      </c>
      <c r="P154" t="s">
        <v>432</v>
      </c>
      <c r="Q154" t="s">
        <v>1689</v>
      </c>
    </row>
    <row r="155" spans="1:17" x14ac:dyDescent="0.25">
      <c r="A155" t="s">
        <v>263</v>
      </c>
      <c r="B155" t="s">
        <v>626</v>
      </c>
      <c r="C155" t="s">
        <v>417</v>
      </c>
      <c r="D155" t="s">
        <v>417</v>
      </c>
      <c r="E155" t="s">
        <v>431</v>
      </c>
      <c r="F155" s="24">
        <v>0</v>
      </c>
      <c r="G155" t="s">
        <v>426</v>
      </c>
      <c r="H155" t="s">
        <v>427</v>
      </c>
      <c r="I155" t="s">
        <v>1690</v>
      </c>
      <c r="J155" t="s">
        <v>431</v>
      </c>
      <c r="K155" t="s">
        <v>929</v>
      </c>
      <c r="L155" t="s">
        <v>1691</v>
      </c>
      <c r="M155" t="s">
        <v>1692</v>
      </c>
      <c r="N155" t="s">
        <v>1693</v>
      </c>
      <c r="O155" t="s">
        <v>1694</v>
      </c>
      <c r="P155" t="s">
        <v>1695</v>
      </c>
      <c r="Q155" t="s">
        <v>1696</v>
      </c>
    </row>
    <row r="156" spans="1:17" x14ac:dyDescent="0.25">
      <c r="A156" t="s">
        <v>301</v>
      </c>
      <c r="B156" t="s">
        <v>524</v>
      </c>
      <c r="C156" t="s">
        <v>425</v>
      </c>
      <c r="D156" t="s">
        <v>526</v>
      </c>
      <c r="E156" t="s">
        <v>436</v>
      </c>
      <c r="F156" s="24">
        <v>1</v>
      </c>
      <c r="G156" t="s">
        <v>409</v>
      </c>
      <c r="H156" t="s">
        <v>410</v>
      </c>
      <c r="I156" t="s">
        <v>1697</v>
      </c>
      <c r="J156" t="s">
        <v>536</v>
      </c>
      <c r="K156" t="s">
        <v>537</v>
      </c>
      <c r="L156" t="s">
        <v>1698</v>
      </c>
      <c r="M156" t="s">
        <v>1699</v>
      </c>
      <c r="N156" t="s">
        <v>1700</v>
      </c>
      <c r="O156" t="s">
        <v>1701</v>
      </c>
      <c r="P156" t="s">
        <v>534</v>
      </c>
      <c r="Q156" t="s">
        <v>1702</v>
      </c>
    </row>
    <row r="157" spans="1:17" x14ac:dyDescent="0.25">
      <c r="A157" t="s">
        <v>1703</v>
      </c>
      <c r="B157" t="s">
        <v>617</v>
      </c>
      <c r="C157" t="s">
        <v>525</v>
      </c>
      <c r="D157" t="s">
        <v>526</v>
      </c>
      <c r="E157" t="s">
        <v>430</v>
      </c>
      <c r="F157" s="24">
        <v>1</v>
      </c>
      <c r="G157" t="s">
        <v>434</v>
      </c>
      <c r="H157" t="s">
        <v>434</v>
      </c>
      <c r="I157" t="s">
        <v>1704</v>
      </c>
      <c r="J157" t="s">
        <v>619</v>
      </c>
      <c r="K157" t="s">
        <v>1705</v>
      </c>
      <c r="L157" t="s">
        <v>1706</v>
      </c>
      <c r="M157" t="s">
        <v>1707</v>
      </c>
      <c r="N157" t="s">
        <v>1708</v>
      </c>
      <c r="O157" t="s">
        <v>1709</v>
      </c>
      <c r="P157" t="s">
        <v>1710</v>
      </c>
      <c r="Q157" t="s">
        <v>1711</v>
      </c>
    </row>
    <row r="158" spans="1:17" x14ac:dyDescent="0.25">
      <c r="A158" t="s">
        <v>288</v>
      </c>
      <c r="B158" t="s">
        <v>524</v>
      </c>
      <c r="C158" t="s">
        <v>525</v>
      </c>
      <c r="D158" t="s">
        <v>526</v>
      </c>
      <c r="E158" t="s">
        <v>436</v>
      </c>
      <c r="F158" s="24">
        <v>1</v>
      </c>
      <c r="G158" t="s">
        <v>412</v>
      </c>
      <c r="H158" t="s">
        <v>423</v>
      </c>
      <c r="I158" t="s">
        <v>1712</v>
      </c>
      <c r="J158" t="s">
        <v>1713</v>
      </c>
      <c r="K158" t="s">
        <v>1714</v>
      </c>
      <c r="L158" t="s">
        <v>1715</v>
      </c>
      <c r="M158" t="s">
        <v>1716</v>
      </c>
      <c r="N158" t="s">
        <v>1717</v>
      </c>
      <c r="O158" t="s">
        <v>1718</v>
      </c>
      <c r="P158" t="s">
        <v>1451</v>
      </c>
      <c r="Q158" t="s">
        <v>1719</v>
      </c>
    </row>
    <row r="159" spans="1:17" x14ac:dyDescent="0.25">
      <c r="A159" t="s">
        <v>486</v>
      </c>
      <c r="B159" t="s">
        <v>417</v>
      </c>
      <c r="C159" t="s">
        <v>417</v>
      </c>
      <c r="D159" t="s">
        <v>417</v>
      </c>
      <c r="E159" t="s">
        <v>607</v>
      </c>
      <c r="F159" s="24">
        <v>0</v>
      </c>
      <c r="G159" t="s">
        <v>434</v>
      </c>
      <c r="H159" t="s">
        <v>1720</v>
      </c>
      <c r="I159" t="s">
        <v>1721</v>
      </c>
      <c r="J159" t="s">
        <v>420</v>
      </c>
      <c r="K159" t="s">
        <v>1722</v>
      </c>
      <c r="L159" t="s">
        <v>1723</v>
      </c>
      <c r="M159" t="s">
        <v>1724</v>
      </c>
      <c r="N159" t="s">
        <v>1725</v>
      </c>
      <c r="O159" t="s">
        <v>1726</v>
      </c>
      <c r="P159" t="s">
        <v>1727</v>
      </c>
      <c r="Q159" t="s">
        <v>1728</v>
      </c>
    </row>
    <row r="160" spans="1:17" x14ac:dyDescent="0.25">
      <c r="A160" t="s">
        <v>302</v>
      </c>
      <c r="B160" t="s">
        <v>524</v>
      </c>
      <c r="C160" t="s">
        <v>525</v>
      </c>
      <c r="D160" t="s">
        <v>526</v>
      </c>
      <c r="E160" t="s">
        <v>436</v>
      </c>
      <c r="F160" s="24">
        <v>1</v>
      </c>
      <c r="G160" t="s">
        <v>426</v>
      </c>
      <c r="H160" t="s">
        <v>427</v>
      </c>
      <c r="I160" t="s">
        <v>1729</v>
      </c>
      <c r="J160" t="s">
        <v>760</v>
      </c>
      <c r="K160" t="s">
        <v>761</v>
      </c>
      <c r="L160" t="s">
        <v>1730</v>
      </c>
      <c r="M160" t="s">
        <v>1731</v>
      </c>
      <c r="N160" t="s">
        <v>1732</v>
      </c>
      <c r="O160" t="s">
        <v>1733</v>
      </c>
      <c r="P160" t="s">
        <v>1734</v>
      </c>
      <c r="Q160" t="s">
        <v>1735</v>
      </c>
    </row>
    <row r="161" spans="1:17" x14ac:dyDescent="0.25">
      <c r="A161" t="s">
        <v>370</v>
      </c>
      <c r="B161" t="s">
        <v>524</v>
      </c>
      <c r="C161" t="s">
        <v>525</v>
      </c>
      <c r="D161" t="s">
        <v>526</v>
      </c>
      <c r="E161" t="s">
        <v>407</v>
      </c>
      <c r="F161" s="24">
        <v>1</v>
      </c>
      <c r="G161" t="s">
        <v>426</v>
      </c>
      <c r="H161" t="s">
        <v>427</v>
      </c>
      <c r="I161" t="s">
        <v>1736</v>
      </c>
      <c r="J161" t="s">
        <v>1013</v>
      </c>
      <c r="K161" t="s">
        <v>1014</v>
      </c>
      <c r="L161" t="s">
        <v>1737</v>
      </c>
      <c r="M161" t="s">
        <v>1738</v>
      </c>
      <c r="N161" t="s">
        <v>1739</v>
      </c>
      <c r="O161" t="s">
        <v>1740</v>
      </c>
      <c r="P161" t="s">
        <v>1741</v>
      </c>
      <c r="Q161" t="s">
        <v>1742</v>
      </c>
    </row>
    <row r="162" spans="1:17" x14ac:dyDescent="0.25">
      <c r="A162" t="s">
        <v>349</v>
      </c>
      <c r="B162" t="s">
        <v>524</v>
      </c>
      <c r="C162" t="s">
        <v>659</v>
      </c>
      <c r="D162" t="s">
        <v>429</v>
      </c>
      <c r="E162" t="s">
        <v>607</v>
      </c>
      <c r="F162" s="24">
        <v>11</v>
      </c>
      <c r="G162" t="s">
        <v>438</v>
      </c>
      <c r="H162" t="s">
        <v>459</v>
      </c>
      <c r="I162" t="s">
        <v>1743</v>
      </c>
      <c r="J162" t="s">
        <v>1744</v>
      </c>
      <c r="K162" t="s">
        <v>1745</v>
      </c>
      <c r="L162" t="s">
        <v>1746</v>
      </c>
      <c r="M162" t="s">
        <v>1747</v>
      </c>
      <c r="N162" t="s">
        <v>1748</v>
      </c>
      <c r="O162" t="s">
        <v>1749</v>
      </c>
      <c r="P162" t="s">
        <v>1750</v>
      </c>
      <c r="Q162" t="s">
        <v>1751</v>
      </c>
    </row>
    <row r="163" spans="1:17" x14ac:dyDescent="0.25">
      <c r="A163" t="s">
        <v>291</v>
      </c>
      <c r="B163" t="s">
        <v>617</v>
      </c>
      <c r="C163" t="s">
        <v>525</v>
      </c>
      <c r="D163" t="s">
        <v>526</v>
      </c>
      <c r="E163" t="s">
        <v>430</v>
      </c>
      <c r="F163" s="24">
        <v>1</v>
      </c>
      <c r="G163" t="s">
        <v>412</v>
      </c>
      <c r="H163" t="s">
        <v>421</v>
      </c>
      <c r="I163" t="s">
        <v>1752</v>
      </c>
      <c r="J163" t="s">
        <v>619</v>
      </c>
      <c r="K163" t="s">
        <v>1753</v>
      </c>
      <c r="L163" t="s">
        <v>1754</v>
      </c>
      <c r="M163" t="s">
        <v>1755</v>
      </c>
      <c r="N163" t="s">
        <v>1756</v>
      </c>
      <c r="O163" t="s">
        <v>1757</v>
      </c>
      <c r="P163" t="s">
        <v>1237</v>
      </c>
      <c r="Q163" t="s">
        <v>1758</v>
      </c>
    </row>
    <row r="164" spans="1:17" x14ac:dyDescent="0.25">
      <c r="A164" t="s">
        <v>279</v>
      </c>
      <c r="B164" t="s">
        <v>544</v>
      </c>
      <c r="C164" t="s">
        <v>425</v>
      </c>
      <c r="D164" t="s">
        <v>441</v>
      </c>
      <c r="E164" t="s">
        <v>1759</v>
      </c>
      <c r="F164" s="24">
        <v>5</v>
      </c>
      <c r="G164" t="s">
        <v>418</v>
      </c>
      <c r="H164" t="s">
        <v>419</v>
      </c>
      <c r="I164" t="s">
        <v>1760</v>
      </c>
      <c r="J164" t="s">
        <v>592</v>
      </c>
      <c r="K164" t="s">
        <v>1761</v>
      </c>
      <c r="L164" t="s">
        <v>1762</v>
      </c>
      <c r="M164" t="s">
        <v>1763</v>
      </c>
      <c r="N164" t="s">
        <v>1764</v>
      </c>
      <c r="O164" t="s">
        <v>1765</v>
      </c>
      <c r="P164" t="s">
        <v>1766</v>
      </c>
      <c r="Q164" t="s">
        <v>1767</v>
      </c>
    </row>
    <row r="165" spans="1:17" x14ac:dyDescent="0.25">
      <c r="A165" t="s">
        <v>252</v>
      </c>
      <c r="B165" t="s">
        <v>524</v>
      </c>
      <c r="C165" t="s">
        <v>525</v>
      </c>
      <c r="D165" t="s">
        <v>526</v>
      </c>
      <c r="E165" t="s">
        <v>420</v>
      </c>
      <c r="F165" s="24">
        <v>2</v>
      </c>
      <c r="G165" t="s">
        <v>418</v>
      </c>
      <c r="H165" t="s">
        <v>419</v>
      </c>
      <c r="I165" t="s">
        <v>1768</v>
      </c>
      <c r="J165" t="s">
        <v>420</v>
      </c>
      <c r="K165" t="s">
        <v>1769</v>
      </c>
      <c r="L165" t="s">
        <v>1770</v>
      </c>
      <c r="M165" t="s">
        <v>1771</v>
      </c>
      <c r="N165" t="s">
        <v>1772</v>
      </c>
      <c r="O165" t="s">
        <v>1773</v>
      </c>
      <c r="P165" t="s">
        <v>1774</v>
      </c>
      <c r="Q165" t="s">
        <v>1775</v>
      </c>
    </row>
    <row r="166" spans="1:17" x14ac:dyDescent="0.25">
      <c r="A166" t="s">
        <v>326</v>
      </c>
      <c r="B166" t="s">
        <v>417</v>
      </c>
      <c r="C166" t="s">
        <v>525</v>
      </c>
      <c r="D166" t="s">
        <v>429</v>
      </c>
      <c r="E166" t="s">
        <v>607</v>
      </c>
      <c r="F166" s="24">
        <v>11</v>
      </c>
      <c r="G166" t="s">
        <v>440</v>
      </c>
      <c r="H166" t="s">
        <v>440</v>
      </c>
      <c r="I166" t="s">
        <v>1776</v>
      </c>
      <c r="J166" t="s">
        <v>420</v>
      </c>
      <c r="K166" t="s">
        <v>1777</v>
      </c>
      <c r="L166" t="s">
        <v>1778</v>
      </c>
      <c r="M166" t="s">
        <v>1779</v>
      </c>
      <c r="N166" t="s">
        <v>1780</v>
      </c>
      <c r="O166" t="s">
        <v>1781</v>
      </c>
      <c r="P166" t="s">
        <v>1782</v>
      </c>
      <c r="Q166" t="s">
        <v>1783</v>
      </c>
    </row>
    <row r="167" spans="1:17" x14ac:dyDescent="0.25">
      <c r="A167" t="s">
        <v>231</v>
      </c>
      <c r="B167" t="s">
        <v>524</v>
      </c>
      <c r="C167" t="s">
        <v>425</v>
      </c>
      <c r="D167" t="s">
        <v>422</v>
      </c>
      <c r="E167" t="s">
        <v>420</v>
      </c>
      <c r="F167" s="24">
        <v>0</v>
      </c>
      <c r="G167" t="s">
        <v>426</v>
      </c>
      <c r="H167" t="s">
        <v>427</v>
      </c>
      <c r="I167" t="s">
        <v>1784</v>
      </c>
      <c r="J167" t="s">
        <v>420</v>
      </c>
      <c r="K167" t="s">
        <v>1785</v>
      </c>
      <c r="L167" t="s">
        <v>1786</v>
      </c>
      <c r="M167" t="s">
        <v>1787</v>
      </c>
      <c r="N167" t="s">
        <v>1788</v>
      </c>
      <c r="O167" t="s">
        <v>1789</v>
      </c>
      <c r="P167" t="s">
        <v>1734</v>
      </c>
      <c r="Q167">
        <v>0</v>
      </c>
    </row>
    <row r="168" spans="1:17" x14ac:dyDescent="0.25">
      <c r="A168" t="s">
        <v>268</v>
      </c>
      <c r="B168" t="s">
        <v>524</v>
      </c>
      <c r="C168" t="s">
        <v>425</v>
      </c>
      <c r="D168" t="s">
        <v>422</v>
      </c>
      <c r="E168" t="s">
        <v>420</v>
      </c>
      <c r="F168" s="24">
        <v>0</v>
      </c>
      <c r="G168" t="s">
        <v>426</v>
      </c>
      <c r="H168" t="s">
        <v>427</v>
      </c>
      <c r="I168" t="s">
        <v>1790</v>
      </c>
      <c r="J168" t="s">
        <v>420</v>
      </c>
      <c r="K168" t="s">
        <v>1791</v>
      </c>
      <c r="L168" t="s">
        <v>1792</v>
      </c>
      <c r="M168" t="s">
        <v>1793</v>
      </c>
      <c r="N168" t="s">
        <v>1794</v>
      </c>
      <c r="O168" t="s">
        <v>1795</v>
      </c>
      <c r="P168" t="s">
        <v>1796</v>
      </c>
      <c r="Q168" t="s">
        <v>1797</v>
      </c>
    </row>
    <row r="169" spans="1:17" x14ac:dyDescent="0.25">
      <c r="A169" t="s">
        <v>221</v>
      </c>
      <c r="B169" t="s">
        <v>524</v>
      </c>
      <c r="C169" t="s">
        <v>425</v>
      </c>
      <c r="D169" t="s">
        <v>422</v>
      </c>
      <c r="E169" t="s">
        <v>420</v>
      </c>
      <c r="F169" s="24">
        <v>0</v>
      </c>
      <c r="G169" t="s">
        <v>426</v>
      </c>
      <c r="H169" t="s">
        <v>427</v>
      </c>
      <c r="I169" t="s">
        <v>1798</v>
      </c>
      <c r="J169" t="s">
        <v>420</v>
      </c>
      <c r="K169" t="s">
        <v>1799</v>
      </c>
      <c r="L169" t="s">
        <v>1800</v>
      </c>
      <c r="M169" t="s">
        <v>1801</v>
      </c>
      <c r="N169" t="s">
        <v>1802</v>
      </c>
      <c r="O169" t="s">
        <v>1803</v>
      </c>
      <c r="P169" t="s">
        <v>1804</v>
      </c>
      <c r="Q169" t="s">
        <v>1805</v>
      </c>
    </row>
    <row r="170" spans="1:17" x14ac:dyDescent="0.25">
      <c r="A170" t="s">
        <v>303</v>
      </c>
      <c r="B170" t="s">
        <v>524</v>
      </c>
      <c r="C170" t="s">
        <v>425</v>
      </c>
      <c r="D170" t="s">
        <v>422</v>
      </c>
      <c r="E170" t="s">
        <v>420</v>
      </c>
      <c r="F170" s="24">
        <v>0</v>
      </c>
      <c r="G170" t="s">
        <v>426</v>
      </c>
      <c r="H170" t="s">
        <v>427</v>
      </c>
      <c r="I170" t="s">
        <v>1806</v>
      </c>
      <c r="J170" t="s">
        <v>420</v>
      </c>
      <c r="K170" t="s">
        <v>1807</v>
      </c>
      <c r="L170" t="s">
        <v>1808</v>
      </c>
      <c r="M170" t="s">
        <v>1809</v>
      </c>
      <c r="N170" t="s">
        <v>1810</v>
      </c>
      <c r="O170" t="s">
        <v>1811</v>
      </c>
      <c r="P170">
        <v>0</v>
      </c>
      <c r="Q170">
        <v>0</v>
      </c>
    </row>
    <row r="171" spans="1:17" x14ac:dyDescent="0.25">
      <c r="A171" t="s">
        <v>300</v>
      </c>
      <c r="B171" t="s">
        <v>524</v>
      </c>
      <c r="C171" t="s">
        <v>425</v>
      </c>
      <c r="D171" t="s">
        <v>422</v>
      </c>
      <c r="E171" t="s">
        <v>428</v>
      </c>
      <c r="F171" s="24">
        <v>0</v>
      </c>
      <c r="G171" t="s">
        <v>426</v>
      </c>
      <c r="H171" t="s">
        <v>427</v>
      </c>
      <c r="I171" t="s">
        <v>1812</v>
      </c>
      <c r="J171" t="s">
        <v>1580</v>
      </c>
      <c r="K171" t="s">
        <v>1581</v>
      </c>
      <c r="L171" t="s">
        <v>1813</v>
      </c>
      <c r="M171" t="s">
        <v>1814</v>
      </c>
      <c r="N171" t="s">
        <v>1815</v>
      </c>
      <c r="O171" t="s">
        <v>1816</v>
      </c>
      <c r="P171">
        <v>0</v>
      </c>
      <c r="Q171">
        <v>0</v>
      </c>
    </row>
    <row r="172" spans="1:17" x14ac:dyDescent="0.25">
      <c r="A172" t="s">
        <v>219</v>
      </c>
      <c r="B172" t="s">
        <v>524</v>
      </c>
      <c r="C172" t="s">
        <v>425</v>
      </c>
      <c r="D172" t="s">
        <v>422</v>
      </c>
      <c r="E172" t="s">
        <v>420</v>
      </c>
      <c r="F172" s="24">
        <v>0</v>
      </c>
      <c r="G172" t="s">
        <v>426</v>
      </c>
      <c r="H172" t="s">
        <v>427</v>
      </c>
      <c r="I172" t="s">
        <v>1817</v>
      </c>
      <c r="J172" t="s">
        <v>420</v>
      </c>
      <c r="K172" t="s">
        <v>1818</v>
      </c>
      <c r="L172" t="s">
        <v>1819</v>
      </c>
      <c r="M172" t="s">
        <v>1820</v>
      </c>
      <c r="N172" t="s">
        <v>1821</v>
      </c>
      <c r="O172" t="s">
        <v>1822</v>
      </c>
      <c r="P172" t="s">
        <v>1823</v>
      </c>
      <c r="Q172">
        <v>0</v>
      </c>
    </row>
    <row r="173" spans="1:17" x14ac:dyDescent="0.25">
      <c r="A173" t="s">
        <v>237</v>
      </c>
      <c r="B173" t="s">
        <v>524</v>
      </c>
      <c r="C173" t="s">
        <v>425</v>
      </c>
      <c r="D173" t="s">
        <v>422</v>
      </c>
      <c r="E173" t="s">
        <v>420</v>
      </c>
      <c r="F173" s="24">
        <v>0</v>
      </c>
      <c r="G173" t="s">
        <v>426</v>
      </c>
      <c r="H173" t="s">
        <v>427</v>
      </c>
      <c r="I173" t="s">
        <v>1824</v>
      </c>
      <c r="J173" t="s">
        <v>420</v>
      </c>
      <c r="K173" t="s">
        <v>1825</v>
      </c>
      <c r="L173" t="s">
        <v>1826</v>
      </c>
      <c r="M173" t="s">
        <v>1827</v>
      </c>
      <c r="N173" t="s">
        <v>1828</v>
      </c>
      <c r="O173" t="s">
        <v>1829</v>
      </c>
      <c r="P173">
        <v>0</v>
      </c>
      <c r="Q173" t="s">
        <v>1830</v>
      </c>
    </row>
    <row r="174" spans="1:17" x14ac:dyDescent="0.25">
      <c r="A174" t="s">
        <v>220</v>
      </c>
      <c r="B174" t="s">
        <v>524</v>
      </c>
      <c r="C174" t="s">
        <v>425</v>
      </c>
      <c r="D174" t="s">
        <v>422</v>
      </c>
      <c r="E174" t="s">
        <v>420</v>
      </c>
      <c r="F174" s="24">
        <v>0</v>
      </c>
      <c r="G174" t="s">
        <v>426</v>
      </c>
      <c r="H174" t="s">
        <v>427</v>
      </c>
      <c r="I174" t="s">
        <v>1831</v>
      </c>
      <c r="J174" t="s">
        <v>420</v>
      </c>
      <c r="K174" t="s">
        <v>1832</v>
      </c>
      <c r="L174" t="s">
        <v>1833</v>
      </c>
      <c r="M174" t="s">
        <v>1834</v>
      </c>
      <c r="N174" t="s">
        <v>1835</v>
      </c>
      <c r="O174" t="s">
        <v>1836</v>
      </c>
      <c r="P174" t="s">
        <v>1823</v>
      </c>
      <c r="Q174">
        <v>0</v>
      </c>
    </row>
    <row r="175" spans="1:17" x14ac:dyDescent="0.25">
      <c r="A175" t="s">
        <v>269</v>
      </c>
      <c r="B175" t="s">
        <v>524</v>
      </c>
      <c r="C175" t="s">
        <v>425</v>
      </c>
      <c r="D175" t="s">
        <v>422</v>
      </c>
      <c r="E175" t="s">
        <v>420</v>
      </c>
      <c r="F175" s="24">
        <v>0</v>
      </c>
      <c r="G175" t="s">
        <v>426</v>
      </c>
      <c r="H175" t="s">
        <v>427</v>
      </c>
      <c r="I175" t="s">
        <v>1837</v>
      </c>
      <c r="J175" t="s">
        <v>420</v>
      </c>
      <c r="K175" t="s">
        <v>1838</v>
      </c>
      <c r="L175" t="s">
        <v>1839</v>
      </c>
      <c r="M175" t="s">
        <v>1840</v>
      </c>
      <c r="N175" t="s">
        <v>1841</v>
      </c>
      <c r="O175" t="s">
        <v>1842</v>
      </c>
      <c r="P175">
        <v>0</v>
      </c>
      <c r="Q175">
        <v>0</v>
      </c>
    </row>
    <row r="176" spans="1:17" x14ac:dyDescent="0.25">
      <c r="A176" t="s">
        <v>362</v>
      </c>
      <c r="B176" t="s">
        <v>429</v>
      </c>
      <c r="C176" t="s">
        <v>417</v>
      </c>
      <c r="D176" t="s">
        <v>417</v>
      </c>
      <c r="E176" t="s">
        <v>416</v>
      </c>
      <c r="F176" s="24">
        <v>0</v>
      </c>
      <c r="G176" t="s">
        <v>434</v>
      </c>
      <c r="H176" t="s">
        <v>434</v>
      </c>
      <c r="I176" t="s">
        <v>1843</v>
      </c>
      <c r="J176" t="s">
        <v>564</v>
      </c>
      <c r="K176" t="s">
        <v>1844</v>
      </c>
      <c r="L176" t="s">
        <v>1845</v>
      </c>
      <c r="M176" t="s">
        <v>1846</v>
      </c>
      <c r="N176" t="s">
        <v>1847</v>
      </c>
      <c r="O176" t="s">
        <v>1848</v>
      </c>
      <c r="P176" t="s">
        <v>1849</v>
      </c>
      <c r="Q176" t="s">
        <v>1850</v>
      </c>
    </row>
    <row r="177" spans="1:17" x14ac:dyDescent="0.25">
      <c r="A177" t="s">
        <v>1851</v>
      </c>
      <c r="B177" t="s">
        <v>417</v>
      </c>
      <c r="C177" t="s">
        <v>417</v>
      </c>
      <c r="D177" t="s">
        <v>417</v>
      </c>
      <c r="E177" t="s">
        <v>607</v>
      </c>
      <c r="F177" s="24">
        <v>0</v>
      </c>
      <c r="G177" t="s">
        <v>434</v>
      </c>
      <c r="H177" t="s">
        <v>434</v>
      </c>
      <c r="I177" t="s">
        <v>1852</v>
      </c>
      <c r="J177" t="s">
        <v>564</v>
      </c>
      <c r="K177" t="s">
        <v>1853</v>
      </c>
      <c r="L177" t="s">
        <v>1854</v>
      </c>
      <c r="M177" t="s">
        <v>1855</v>
      </c>
      <c r="N177" t="s">
        <v>1856</v>
      </c>
      <c r="O177" t="s">
        <v>1857</v>
      </c>
      <c r="P177" t="s">
        <v>1858</v>
      </c>
      <c r="Q177" t="s">
        <v>1859</v>
      </c>
    </row>
    <row r="178" spans="1:17" x14ac:dyDescent="0.25">
      <c r="A178" t="s">
        <v>328</v>
      </c>
      <c r="B178" t="s">
        <v>524</v>
      </c>
      <c r="C178" t="s">
        <v>659</v>
      </c>
      <c r="D178" t="s">
        <v>441</v>
      </c>
      <c r="E178" t="s">
        <v>660</v>
      </c>
      <c r="F178" s="24">
        <v>5</v>
      </c>
      <c r="G178" t="s">
        <v>440</v>
      </c>
      <c r="H178" t="s">
        <v>440</v>
      </c>
      <c r="I178" t="s">
        <v>1860</v>
      </c>
      <c r="J178" t="s">
        <v>420</v>
      </c>
      <c r="K178" t="s">
        <v>1861</v>
      </c>
      <c r="L178" t="s">
        <v>1862</v>
      </c>
      <c r="M178" t="s">
        <v>1863</v>
      </c>
      <c r="N178" t="s">
        <v>1864</v>
      </c>
      <c r="O178" t="s">
        <v>1865</v>
      </c>
      <c r="P178" t="s">
        <v>1073</v>
      </c>
      <c r="Q178" t="s">
        <v>1866</v>
      </c>
    </row>
    <row r="179" spans="1:17" x14ac:dyDescent="0.25">
      <c r="A179" t="s">
        <v>391</v>
      </c>
      <c r="B179" t="s">
        <v>626</v>
      </c>
      <c r="C179" t="s">
        <v>425</v>
      </c>
      <c r="D179" t="s">
        <v>441</v>
      </c>
      <c r="E179" t="s">
        <v>815</v>
      </c>
      <c r="F179" s="24">
        <v>2</v>
      </c>
      <c r="G179" t="s">
        <v>418</v>
      </c>
      <c r="H179" t="s">
        <v>445</v>
      </c>
      <c r="I179" t="s">
        <v>1867</v>
      </c>
      <c r="J179" t="s">
        <v>689</v>
      </c>
      <c r="K179" t="s">
        <v>690</v>
      </c>
      <c r="L179" t="s">
        <v>1868</v>
      </c>
      <c r="M179" t="s">
        <v>1869</v>
      </c>
      <c r="N179" t="s">
        <v>1870</v>
      </c>
      <c r="O179" t="s">
        <v>1871</v>
      </c>
      <c r="P179">
        <v>0</v>
      </c>
      <c r="Q179">
        <v>0</v>
      </c>
    </row>
    <row r="180" spans="1:17" x14ac:dyDescent="0.25">
      <c r="A180" t="s">
        <v>487</v>
      </c>
      <c r="B180" t="s">
        <v>429</v>
      </c>
      <c r="C180" t="s">
        <v>460</v>
      </c>
      <c r="D180" t="s">
        <v>429</v>
      </c>
      <c r="E180" t="s">
        <v>607</v>
      </c>
      <c r="F180" s="24">
        <v>11</v>
      </c>
      <c r="G180" t="s">
        <v>440</v>
      </c>
      <c r="H180" t="s">
        <v>440</v>
      </c>
      <c r="I180" t="s">
        <v>1318</v>
      </c>
      <c r="J180" t="s">
        <v>444</v>
      </c>
      <c r="K180" t="s">
        <v>1319</v>
      </c>
      <c r="L180" t="s">
        <v>1320</v>
      </c>
      <c r="M180" t="s">
        <v>1872</v>
      </c>
      <c r="N180" t="s">
        <v>1873</v>
      </c>
      <c r="O180" t="s">
        <v>1874</v>
      </c>
      <c r="P180">
        <v>0</v>
      </c>
      <c r="Q180">
        <v>0</v>
      </c>
    </row>
    <row r="181" spans="1:17" x14ac:dyDescent="0.25">
      <c r="A181" t="s">
        <v>314</v>
      </c>
      <c r="B181" t="s">
        <v>429</v>
      </c>
      <c r="C181" t="s">
        <v>460</v>
      </c>
      <c r="D181" t="s">
        <v>429</v>
      </c>
      <c r="E181" t="s">
        <v>607</v>
      </c>
      <c r="F181" s="24">
        <v>11</v>
      </c>
      <c r="G181" t="s">
        <v>442</v>
      </c>
      <c r="H181" t="s">
        <v>461</v>
      </c>
      <c r="I181" t="s">
        <v>1875</v>
      </c>
      <c r="J181" t="s">
        <v>420</v>
      </c>
      <c r="K181" t="s">
        <v>1031</v>
      </c>
      <c r="L181" t="s">
        <v>1876</v>
      </c>
      <c r="M181" t="s">
        <v>1877</v>
      </c>
      <c r="N181" t="s">
        <v>1878</v>
      </c>
      <c r="O181" t="s">
        <v>1879</v>
      </c>
      <c r="P181" t="s">
        <v>1880</v>
      </c>
      <c r="Q181" t="s">
        <v>1881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0484-4163-4FF7-942F-05B6AECE2C8C}">
  <dimension ref="A1:H175"/>
  <sheetViews>
    <sheetView workbookViewId="0">
      <selection activeCell="A2" sqref="A2"/>
    </sheetView>
  </sheetViews>
  <sheetFormatPr baseColWidth="10" defaultRowHeight="13.2" x14ac:dyDescent="0.25"/>
  <cols>
    <col min="1" max="1" width="121.77734375" style="36" bestFit="1" customWidth="1"/>
    <col min="2" max="2" width="19.6640625" style="34" bestFit="1" customWidth="1"/>
    <col min="3" max="3" width="21.5546875" style="34" bestFit="1" customWidth="1"/>
    <col min="4" max="4" width="17.77734375" style="34" customWidth="1"/>
    <col min="5" max="5" width="13.44140625" style="34" bestFit="1" customWidth="1"/>
    <col min="6" max="6" width="9.6640625" style="34" customWidth="1"/>
    <col min="7" max="16384" width="11.5546875" style="34"/>
  </cols>
  <sheetData>
    <row r="1" spans="1:8" s="32" customFormat="1" ht="26.4" x14ac:dyDescent="0.25">
      <c r="A1" s="6" t="s">
        <v>398</v>
      </c>
      <c r="B1" s="37" t="s">
        <v>503</v>
      </c>
      <c r="C1" s="37" t="s">
        <v>404</v>
      </c>
      <c r="D1" s="6" t="s">
        <v>405</v>
      </c>
      <c r="E1" s="3" t="s">
        <v>504</v>
      </c>
      <c r="F1" s="3"/>
      <c r="G1" s="3"/>
      <c r="H1" s="3"/>
    </row>
    <row r="2" spans="1:8" x14ac:dyDescent="0.25">
      <c r="A2" s="29" t="s">
        <v>0</v>
      </c>
      <c r="B2" s="30">
        <v>7851</v>
      </c>
      <c r="C2" s="30">
        <v>0</v>
      </c>
      <c r="D2" s="30"/>
      <c r="E2" s="31">
        <v>7851</v>
      </c>
      <c r="F2" s="33"/>
    </row>
    <row r="3" spans="1:8" x14ac:dyDescent="0.25">
      <c r="A3" s="29" t="s">
        <v>1</v>
      </c>
      <c r="B3" s="30">
        <v>78298</v>
      </c>
      <c r="C3" s="30">
        <v>11984</v>
      </c>
      <c r="D3" s="30"/>
      <c r="E3" s="31">
        <v>90282</v>
      </c>
      <c r="F3" s="33"/>
    </row>
    <row r="4" spans="1:8" x14ac:dyDescent="0.25">
      <c r="A4" s="29" t="s">
        <v>2</v>
      </c>
      <c r="B4" s="30">
        <v>147989</v>
      </c>
      <c r="C4" s="30">
        <v>0</v>
      </c>
      <c r="D4" s="30"/>
      <c r="E4" s="31">
        <v>147989</v>
      </c>
      <c r="F4" s="33"/>
    </row>
    <row r="5" spans="1:8" x14ac:dyDescent="0.25">
      <c r="A5" s="29" t="s">
        <v>4</v>
      </c>
      <c r="B5" s="30">
        <v>196856</v>
      </c>
      <c r="C5" s="30">
        <v>0</v>
      </c>
      <c r="D5" s="30"/>
      <c r="E5" s="31">
        <v>196856</v>
      </c>
      <c r="F5" s="33"/>
    </row>
    <row r="6" spans="1:8" x14ac:dyDescent="0.25">
      <c r="A6" s="29" t="s">
        <v>5</v>
      </c>
      <c r="B6" s="30">
        <v>62205</v>
      </c>
      <c r="C6" s="30">
        <v>0</v>
      </c>
      <c r="D6" s="30"/>
      <c r="E6" s="31">
        <v>62205</v>
      </c>
      <c r="F6" s="33"/>
    </row>
    <row r="7" spans="1:8" x14ac:dyDescent="0.25">
      <c r="A7" s="29" t="s">
        <v>6</v>
      </c>
      <c r="B7" s="30">
        <v>90674</v>
      </c>
      <c r="C7" s="30">
        <v>28000</v>
      </c>
      <c r="D7" s="30"/>
      <c r="E7" s="31">
        <v>118674</v>
      </c>
      <c r="F7" s="33"/>
    </row>
    <row r="8" spans="1:8" x14ac:dyDescent="0.25">
      <c r="A8" s="29" t="s">
        <v>7</v>
      </c>
      <c r="B8" s="30">
        <v>141817</v>
      </c>
      <c r="C8" s="30">
        <v>15000</v>
      </c>
      <c r="D8" s="30"/>
      <c r="E8" s="31">
        <v>156817</v>
      </c>
      <c r="F8" s="33"/>
    </row>
    <row r="9" spans="1:8" x14ac:dyDescent="0.25">
      <c r="A9" s="29" t="s">
        <v>8</v>
      </c>
      <c r="B9" s="30">
        <v>216795</v>
      </c>
      <c r="C9" s="30">
        <v>71184</v>
      </c>
      <c r="D9" s="30"/>
      <c r="E9" s="31">
        <v>287979</v>
      </c>
      <c r="F9" s="33"/>
    </row>
    <row r="10" spans="1:8" x14ac:dyDescent="0.25">
      <c r="A10" s="29" t="s">
        <v>9</v>
      </c>
      <c r="B10" s="30">
        <v>71336</v>
      </c>
      <c r="C10" s="30">
        <v>0</v>
      </c>
      <c r="D10" s="30"/>
      <c r="E10" s="31">
        <v>71336</v>
      </c>
      <c r="F10" s="33"/>
    </row>
    <row r="11" spans="1:8" x14ac:dyDescent="0.25">
      <c r="A11" s="29" t="s">
        <v>10</v>
      </c>
      <c r="B11" s="30">
        <v>244070</v>
      </c>
      <c r="C11" s="30">
        <v>43589</v>
      </c>
      <c r="D11" s="30"/>
      <c r="E11" s="31">
        <v>287659</v>
      </c>
      <c r="F11" s="33"/>
    </row>
    <row r="12" spans="1:8" x14ac:dyDescent="0.25">
      <c r="A12" s="29" t="s">
        <v>11</v>
      </c>
      <c r="B12" s="30">
        <v>75901</v>
      </c>
      <c r="C12" s="30">
        <v>20933</v>
      </c>
      <c r="D12" s="30"/>
      <c r="E12" s="31">
        <v>96834</v>
      </c>
      <c r="F12" s="33"/>
    </row>
    <row r="13" spans="1:8" x14ac:dyDescent="0.25">
      <c r="A13" s="29" t="s">
        <v>12</v>
      </c>
      <c r="B13" s="30">
        <v>151573</v>
      </c>
      <c r="C13" s="30">
        <v>56611</v>
      </c>
      <c r="D13" s="30"/>
      <c r="E13" s="31">
        <v>208184</v>
      </c>
      <c r="F13" s="33"/>
    </row>
    <row r="14" spans="1:8" x14ac:dyDescent="0.25">
      <c r="A14" s="29" t="s">
        <v>13</v>
      </c>
      <c r="B14" s="30">
        <v>162898</v>
      </c>
      <c r="C14" s="30">
        <v>14292</v>
      </c>
      <c r="D14" s="30"/>
      <c r="E14" s="31">
        <v>177190</v>
      </c>
      <c r="F14" s="33"/>
    </row>
    <row r="15" spans="1:8" x14ac:dyDescent="0.25">
      <c r="A15" s="29" t="s">
        <v>14</v>
      </c>
      <c r="B15" s="30">
        <v>242987</v>
      </c>
      <c r="C15" s="30">
        <v>203749</v>
      </c>
      <c r="D15" s="30"/>
      <c r="E15" s="31">
        <v>446736</v>
      </c>
      <c r="F15" s="33"/>
    </row>
    <row r="16" spans="1:8" x14ac:dyDescent="0.25">
      <c r="A16" s="29" t="s">
        <v>15</v>
      </c>
      <c r="B16" s="30">
        <v>141421</v>
      </c>
      <c r="C16" s="30">
        <v>56611</v>
      </c>
      <c r="D16" s="30"/>
      <c r="E16" s="31">
        <v>198032</v>
      </c>
      <c r="F16" s="33"/>
    </row>
    <row r="17" spans="1:6" x14ac:dyDescent="0.25">
      <c r="A17" s="29" t="s">
        <v>16</v>
      </c>
      <c r="B17" s="30">
        <v>103637</v>
      </c>
      <c r="C17" s="30">
        <v>0</v>
      </c>
      <c r="D17" s="30"/>
      <c r="E17" s="31">
        <v>103637</v>
      </c>
      <c r="F17" s="33"/>
    </row>
    <row r="18" spans="1:6" x14ac:dyDescent="0.25">
      <c r="A18" s="29" t="s">
        <v>197</v>
      </c>
      <c r="B18" s="30">
        <v>139727</v>
      </c>
      <c r="C18" s="30">
        <v>74389</v>
      </c>
      <c r="D18" s="30"/>
      <c r="E18" s="31">
        <v>214116</v>
      </c>
      <c r="F18" s="33"/>
    </row>
    <row r="19" spans="1:6" x14ac:dyDescent="0.25">
      <c r="A19" s="35" t="s">
        <v>196</v>
      </c>
      <c r="B19" s="30">
        <v>131741</v>
      </c>
      <c r="C19" s="30">
        <v>128551</v>
      </c>
      <c r="D19" s="30"/>
      <c r="E19" s="31">
        <v>260292</v>
      </c>
      <c r="F19" s="33"/>
    </row>
    <row r="20" spans="1:6" x14ac:dyDescent="0.25">
      <c r="A20" s="29" t="s">
        <v>19</v>
      </c>
      <c r="B20" s="30">
        <v>65903</v>
      </c>
      <c r="C20" s="30">
        <v>27002</v>
      </c>
      <c r="D20" s="30"/>
      <c r="E20" s="31">
        <v>92905</v>
      </c>
      <c r="F20" s="33"/>
    </row>
    <row r="21" spans="1:6" x14ac:dyDescent="0.25">
      <c r="A21" s="29" t="s">
        <v>20</v>
      </c>
      <c r="B21" s="30">
        <v>157475</v>
      </c>
      <c r="C21" s="30">
        <v>520568</v>
      </c>
      <c r="D21" s="30"/>
      <c r="E21" s="31">
        <v>678043</v>
      </c>
      <c r="F21" s="33"/>
    </row>
    <row r="22" spans="1:6" x14ac:dyDescent="0.25">
      <c r="A22" s="29" t="s">
        <v>21</v>
      </c>
      <c r="B22" s="30">
        <v>20000</v>
      </c>
      <c r="C22" s="30">
        <v>0</v>
      </c>
      <c r="D22" s="30">
        <v>19383</v>
      </c>
      <c r="E22" s="31">
        <v>39383</v>
      </c>
      <c r="F22" s="33"/>
    </row>
    <row r="23" spans="1:6" x14ac:dyDescent="0.25">
      <c r="A23" s="35" t="s">
        <v>22</v>
      </c>
      <c r="B23" s="30">
        <v>200200</v>
      </c>
      <c r="C23" s="30">
        <v>70889</v>
      </c>
      <c r="D23" s="30"/>
      <c r="E23" s="31">
        <v>271089</v>
      </c>
      <c r="F23" s="33"/>
    </row>
    <row r="24" spans="1:6" x14ac:dyDescent="0.25">
      <c r="A24" s="29" t="s">
        <v>23</v>
      </c>
      <c r="B24" s="30">
        <v>145300</v>
      </c>
      <c r="C24" s="30">
        <v>8214</v>
      </c>
      <c r="D24" s="30"/>
      <c r="E24" s="31">
        <v>153514</v>
      </c>
      <c r="F24" s="33"/>
    </row>
    <row r="25" spans="1:6" x14ac:dyDescent="0.25">
      <c r="A25" s="29" t="s">
        <v>24</v>
      </c>
      <c r="B25" s="30">
        <v>76797</v>
      </c>
      <c r="C25" s="30">
        <v>0</v>
      </c>
      <c r="D25" s="30"/>
      <c r="E25" s="31">
        <v>76797</v>
      </c>
      <c r="F25" s="33"/>
    </row>
    <row r="26" spans="1:6" x14ac:dyDescent="0.25">
      <c r="A26" s="29" t="s">
        <v>25</v>
      </c>
      <c r="B26" s="30">
        <v>89109</v>
      </c>
      <c r="C26" s="30">
        <v>18195</v>
      </c>
      <c r="D26" s="30"/>
      <c r="E26" s="31">
        <v>107304</v>
      </c>
      <c r="F26" s="33"/>
    </row>
    <row r="27" spans="1:6" x14ac:dyDescent="0.25">
      <c r="A27" s="29" t="s">
        <v>26</v>
      </c>
      <c r="B27" s="30">
        <v>159653</v>
      </c>
      <c r="C27" s="30">
        <v>73158</v>
      </c>
      <c r="D27" s="30"/>
      <c r="E27" s="31">
        <v>232811</v>
      </c>
      <c r="F27" s="33"/>
    </row>
    <row r="28" spans="1:6" x14ac:dyDescent="0.25">
      <c r="A28" s="35" t="s">
        <v>195</v>
      </c>
      <c r="B28" s="30">
        <v>390965</v>
      </c>
      <c r="C28" s="30">
        <v>81564</v>
      </c>
      <c r="D28" s="30"/>
      <c r="E28" s="31">
        <v>472529</v>
      </c>
      <c r="F28" s="33"/>
    </row>
    <row r="29" spans="1:6" x14ac:dyDescent="0.25">
      <c r="A29" s="35" t="s">
        <v>194</v>
      </c>
      <c r="B29" s="30">
        <v>303423</v>
      </c>
      <c r="C29" s="30">
        <v>112913</v>
      </c>
      <c r="D29" s="30"/>
      <c r="E29" s="31">
        <v>416336</v>
      </c>
      <c r="F29" s="33"/>
    </row>
    <row r="30" spans="1:6" x14ac:dyDescent="0.25">
      <c r="A30" s="29" t="s">
        <v>185</v>
      </c>
      <c r="B30" s="30">
        <v>79167</v>
      </c>
      <c r="C30" s="30">
        <v>8293</v>
      </c>
      <c r="D30" s="30"/>
      <c r="E30" s="31">
        <v>87460</v>
      </c>
      <c r="F30" s="33"/>
    </row>
    <row r="31" spans="1:6" x14ac:dyDescent="0.25">
      <c r="A31" s="35" t="s">
        <v>29</v>
      </c>
      <c r="B31" s="30">
        <v>285446</v>
      </c>
      <c r="C31" s="30">
        <v>0</v>
      </c>
      <c r="D31" s="30"/>
      <c r="E31" s="31">
        <v>285446</v>
      </c>
      <c r="F31" s="33"/>
    </row>
    <row r="32" spans="1:6" x14ac:dyDescent="0.25">
      <c r="A32" s="35" t="s">
        <v>30</v>
      </c>
      <c r="B32" s="30">
        <v>275082</v>
      </c>
      <c r="C32" s="30">
        <v>0</v>
      </c>
      <c r="D32" s="30"/>
      <c r="E32" s="31">
        <v>275082</v>
      </c>
      <c r="F32" s="33"/>
    </row>
    <row r="33" spans="1:6" x14ac:dyDescent="0.25">
      <c r="A33" s="29" t="s">
        <v>31</v>
      </c>
      <c r="B33" s="30">
        <v>20000</v>
      </c>
      <c r="C33" s="30">
        <v>39931</v>
      </c>
      <c r="D33" s="30"/>
      <c r="E33" s="31">
        <v>59931</v>
      </c>
      <c r="F33" s="33"/>
    </row>
    <row r="34" spans="1:6" x14ac:dyDescent="0.25">
      <c r="A34" s="29" t="s">
        <v>32</v>
      </c>
      <c r="B34" s="30">
        <v>45311</v>
      </c>
      <c r="C34" s="30">
        <v>0</v>
      </c>
      <c r="D34" s="30"/>
      <c r="E34" s="31">
        <v>45311</v>
      </c>
      <c r="F34" s="33"/>
    </row>
    <row r="35" spans="1:6" x14ac:dyDescent="0.25">
      <c r="A35" s="29" t="s">
        <v>33</v>
      </c>
      <c r="B35" s="30">
        <v>84931</v>
      </c>
      <c r="C35" s="30">
        <v>13542</v>
      </c>
      <c r="D35" s="30"/>
      <c r="E35" s="31">
        <v>98473</v>
      </c>
      <c r="F35" s="33"/>
    </row>
    <row r="36" spans="1:6" x14ac:dyDescent="0.25">
      <c r="A36" s="29" t="s">
        <v>35</v>
      </c>
      <c r="B36" s="30">
        <v>51360</v>
      </c>
      <c r="C36" s="30">
        <v>0</v>
      </c>
      <c r="D36" s="30"/>
      <c r="E36" s="31">
        <v>51360</v>
      </c>
      <c r="F36" s="33"/>
    </row>
    <row r="37" spans="1:6" x14ac:dyDescent="0.25">
      <c r="A37" s="35" t="s">
        <v>36</v>
      </c>
      <c r="B37" s="30">
        <v>0</v>
      </c>
      <c r="C37" s="30">
        <v>16346</v>
      </c>
      <c r="D37" s="30"/>
      <c r="E37" s="31">
        <v>16346</v>
      </c>
      <c r="F37" s="33"/>
    </row>
    <row r="38" spans="1:6" x14ac:dyDescent="0.25">
      <c r="A38" s="29" t="s">
        <v>37</v>
      </c>
      <c r="B38" s="30">
        <v>20000</v>
      </c>
      <c r="C38" s="30">
        <v>0</v>
      </c>
      <c r="D38" s="30"/>
      <c r="E38" s="31">
        <v>20000</v>
      </c>
      <c r="F38" s="33"/>
    </row>
    <row r="39" spans="1:6" x14ac:dyDescent="0.25">
      <c r="A39" s="29" t="s">
        <v>38</v>
      </c>
      <c r="B39" s="30">
        <v>175864</v>
      </c>
      <c r="C39" s="30">
        <v>94185</v>
      </c>
      <c r="D39" s="30">
        <v>19737</v>
      </c>
      <c r="E39" s="31">
        <v>289786</v>
      </c>
      <c r="F39" s="33"/>
    </row>
    <row r="40" spans="1:6" x14ac:dyDescent="0.25">
      <c r="A40" s="29" t="s">
        <v>184</v>
      </c>
      <c r="B40" s="30">
        <v>283570</v>
      </c>
      <c r="C40" s="30">
        <v>166135</v>
      </c>
      <c r="D40" s="30"/>
      <c r="E40" s="31">
        <v>449705</v>
      </c>
      <c r="F40" s="33"/>
    </row>
    <row r="41" spans="1:6" x14ac:dyDescent="0.25">
      <c r="A41" s="29" t="s">
        <v>40</v>
      </c>
      <c r="B41" s="30">
        <v>195052</v>
      </c>
      <c r="C41" s="30">
        <v>11351</v>
      </c>
      <c r="D41" s="30"/>
      <c r="E41" s="31">
        <v>206403</v>
      </c>
      <c r="F41" s="33"/>
    </row>
    <row r="42" spans="1:6" x14ac:dyDescent="0.25">
      <c r="A42" s="29" t="s">
        <v>41</v>
      </c>
      <c r="B42" s="30">
        <v>195052</v>
      </c>
      <c r="C42" s="30">
        <v>0</v>
      </c>
      <c r="D42" s="30"/>
      <c r="E42" s="31">
        <v>195052</v>
      </c>
      <c r="F42" s="33"/>
    </row>
    <row r="43" spans="1:6" x14ac:dyDescent="0.25">
      <c r="A43" s="29" t="s">
        <v>42</v>
      </c>
      <c r="B43" s="30">
        <v>166847</v>
      </c>
      <c r="C43" s="30">
        <v>56839</v>
      </c>
      <c r="D43" s="30"/>
      <c r="E43" s="31">
        <v>223686</v>
      </c>
      <c r="F43" s="33"/>
    </row>
    <row r="44" spans="1:6" x14ac:dyDescent="0.25">
      <c r="A44" s="29" t="s">
        <v>43</v>
      </c>
      <c r="B44" s="30">
        <v>195054</v>
      </c>
      <c r="C44" s="30">
        <v>9746</v>
      </c>
      <c r="D44" s="30"/>
      <c r="E44" s="31">
        <v>204800</v>
      </c>
      <c r="F44" s="33"/>
    </row>
    <row r="45" spans="1:6" x14ac:dyDescent="0.25">
      <c r="A45" s="29" t="s">
        <v>44</v>
      </c>
      <c r="B45" s="30">
        <v>195257</v>
      </c>
      <c r="C45" s="30">
        <v>29971</v>
      </c>
      <c r="D45" s="30"/>
      <c r="E45" s="31">
        <v>225228</v>
      </c>
      <c r="F45" s="33"/>
    </row>
    <row r="46" spans="1:6" x14ac:dyDescent="0.25">
      <c r="A46" s="29" t="s">
        <v>45</v>
      </c>
      <c r="B46" s="30">
        <v>195493</v>
      </c>
      <c r="C46" s="30">
        <v>5959</v>
      </c>
      <c r="D46" s="30"/>
      <c r="E46" s="31">
        <v>201452</v>
      </c>
      <c r="F46" s="33"/>
    </row>
    <row r="47" spans="1:6" x14ac:dyDescent="0.25">
      <c r="A47" s="29" t="s">
        <v>46</v>
      </c>
      <c r="B47" s="30">
        <v>195052</v>
      </c>
      <c r="C47" s="30">
        <v>47807</v>
      </c>
      <c r="D47" s="30"/>
      <c r="E47" s="31">
        <v>242859</v>
      </c>
      <c r="F47" s="33"/>
    </row>
    <row r="48" spans="1:6" x14ac:dyDescent="0.25">
      <c r="A48" s="29" t="s">
        <v>47</v>
      </c>
      <c r="B48" s="30">
        <v>0</v>
      </c>
      <c r="C48" s="30">
        <v>13827</v>
      </c>
      <c r="D48" s="30"/>
      <c r="E48" s="31">
        <v>13827</v>
      </c>
      <c r="F48" s="33"/>
    </row>
    <row r="49" spans="1:6" x14ac:dyDescent="0.25">
      <c r="A49" s="29" t="s">
        <v>48</v>
      </c>
      <c r="B49" s="30">
        <v>210186</v>
      </c>
      <c r="C49" s="30">
        <v>0</v>
      </c>
      <c r="D49" s="30"/>
      <c r="E49" s="31">
        <v>210186</v>
      </c>
      <c r="F49" s="33"/>
    </row>
    <row r="50" spans="1:6" x14ac:dyDescent="0.25">
      <c r="A50" s="29" t="s">
        <v>50</v>
      </c>
      <c r="B50" s="30">
        <v>14000</v>
      </c>
      <c r="C50" s="30">
        <v>8629</v>
      </c>
      <c r="D50" s="30"/>
      <c r="E50" s="31">
        <v>22629</v>
      </c>
      <c r="F50" s="33"/>
    </row>
    <row r="51" spans="1:6" x14ac:dyDescent="0.25">
      <c r="A51" s="29" t="s">
        <v>51</v>
      </c>
      <c r="B51" s="30">
        <v>21000</v>
      </c>
      <c r="C51" s="30">
        <v>0</v>
      </c>
      <c r="D51" s="30"/>
      <c r="E51" s="31">
        <v>21000</v>
      </c>
      <c r="F51" s="33"/>
    </row>
    <row r="52" spans="1:6" x14ac:dyDescent="0.25">
      <c r="A52" s="29" t="s">
        <v>52</v>
      </c>
      <c r="B52" s="30">
        <v>140500</v>
      </c>
      <c r="C52" s="30">
        <v>19599</v>
      </c>
      <c r="D52" s="30"/>
      <c r="E52" s="31">
        <v>160099</v>
      </c>
      <c r="F52" s="33"/>
    </row>
    <row r="53" spans="1:6" x14ac:dyDescent="0.25">
      <c r="A53" s="29" t="s">
        <v>183</v>
      </c>
      <c r="B53" s="30">
        <v>173284</v>
      </c>
      <c r="C53" s="30">
        <v>3214</v>
      </c>
      <c r="D53" s="30"/>
      <c r="E53" s="31">
        <v>176498</v>
      </c>
      <c r="F53" s="33"/>
    </row>
    <row r="54" spans="1:6" x14ac:dyDescent="0.25">
      <c r="A54" s="29" t="s">
        <v>54</v>
      </c>
      <c r="B54" s="30">
        <v>161456</v>
      </c>
      <c r="C54" s="30">
        <v>0</v>
      </c>
      <c r="D54" s="30"/>
      <c r="E54" s="31">
        <v>161456</v>
      </c>
      <c r="F54" s="33"/>
    </row>
    <row r="55" spans="1:6" x14ac:dyDescent="0.25">
      <c r="A55" s="29" t="s">
        <v>55</v>
      </c>
      <c r="B55" s="30">
        <v>65137</v>
      </c>
      <c r="C55" s="30">
        <v>0</v>
      </c>
      <c r="D55" s="30"/>
      <c r="E55" s="31">
        <v>65137</v>
      </c>
      <c r="F55" s="33"/>
    </row>
    <row r="56" spans="1:6" x14ac:dyDescent="0.25">
      <c r="A56" s="29" t="s">
        <v>56</v>
      </c>
      <c r="B56" s="30">
        <v>91000</v>
      </c>
      <c r="C56" s="30">
        <v>48500</v>
      </c>
      <c r="D56" s="30"/>
      <c r="E56" s="31">
        <v>139500</v>
      </c>
      <c r="F56" s="33"/>
    </row>
    <row r="57" spans="1:6" x14ac:dyDescent="0.25">
      <c r="A57" s="29" t="s">
        <v>57</v>
      </c>
      <c r="B57" s="30">
        <v>78298</v>
      </c>
      <c r="C57" s="30">
        <v>0</v>
      </c>
      <c r="D57" s="30"/>
      <c r="E57" s="31">
        <v>78298</v>
      </c>
      <c r="F57" s="33"/>
    </row>
    <row r="58" spans="1:6" x14ac:dyDescent="0.25">
      <c r="A58" s="29" t="s">
        <v>59</v>
      </c>
      <c r="B58" s="30">
        <v>50791</v>
      </c>
      <c r="C58" s="30">
        <v>15235</v>
      </c>
      <c r="D58" s="30"/>
      <c r="E58" s="31">
        <v>66026</v>
      </c>
      <c r="F58" s="33"/>
    </row>
    <row r="59" spans="1:6" x14ac:dyDescent="0.25">
      <c r="A59" s="29" t="s">
        <v>60</v>
      </c>
      <c r="B59" s="30">
        <v>57594</v>
      </c>
      <c r="C59" s="30">
        <v>0</v>
      </c>
      <c r="D59" s="30"/>
      <c r="E59" s="31">
        <v>57594</v>
      </c>
      <c r="F59" s="33"/>
    </row>
    <row r="60" spans="1:6" x14ac:dyDescent="0.25">
      <c r="A60" s="29" t="s">
        <v>61</v>
      </c>
      <c r="B60" s="30">
        <v>75805</v>
      </c>
      <c r="C60" s="30">
        <v>16092</v>
      </c>
      <c r="D60" s="30"/>
      <c r="E60" s="31">
        <v>91897</v>
      </c>
      <c r="F60" s="33"/>
    </row>
    <row r="61" spans="1:6" x14ac:dyDescent="0.25">
      <c r="A61" s="29" t="s">
        <v>62</v>
      </c>
      <c r="B61" s="30">
        <v>766016</v>
      </c>
      <c r="C61" s="30">
        <v>13000</v>
      </c>
      <c r="D61" s="30"/>
      <c r="E61" s="31">
        <v>779016</v>
      </c>
      <c r="F61" s="33"/>
    </row>
    <row r="62" spans="1:6" x14ac:dyDescent="0.25">
      <c r="A62" s="29" t="s">
        <v>64</v>
      </c>
      <c r="B62" s="30">
        <v>346873</v>
      </c>
      <c r="C62" s="30">
        <v>0</v>
      </c>
      <c r="D62" s="30"/>
      <c r="E62" s="31">
        <v>346873</v>
      </c>
      <c r="F62" s="33"/>
    </row>
    <row r="63" spans="1:6" x14ac:dyDescent="0.25">
      <c r="A63" s="29" t="s">
        <v>66</v>
      </c>
      <c r="B63" s="30">
        <v>26120</v>
      </c>
      <c r="C63" s="30">
        <v>0</v>
      </c>
      <c r="D63" s="30"/>
      <c r="E63" s="31">
        <v>26120</v>
      </c>
      <c r="F63" s="33"/>
    </row>
    <row r="64" spans="1:6" x14ac:dyDescent="0.25">
      <c r="A64" s="35" t="s">
        <v>67</v>
      </c>
      <c r="B64" s="30">
        <v>20000</v>
      </c>
      <c r="C64" s="30">
        <v>0</v>
      </c>
      <c r="D64" s="30"/>
      <c r="E64" s="31">
        <v>20000</v>
      </c>
      <c r="F64" s="33"/>
    </row>
    <row r="65" spans="1:6" x14ac:dyDescent="0.25">
      <c r="A65" s="35" t="s">
        <v>68</v>
      </c>
      <c r="B65" s="30">
        <v>147004</v>
      </c>
      <c r="C65" s="30">
        <v>0</v>
      </c>
      <c r="D65" s="30"/>
      <c r="E65" s="31">
        <v>147004</v>
      </c>
      <c r="F65" s="33"/>
    </row>
    <row r="66" spans="1:6" x14ac:dyDescent="0.25">
      <c r="A66" s="29" t="s">
        <v>69</v>
      </c>
      <c r="B66" s="30">
        <v>185827</v>
      </c>
      <c r="C66" s="30">
        <v>48379</v>
      </c>
      <c r="D66" s="30">
        <v>10096</v>
      </c>
      <c r="E66" s="31">
        <v>244302</v>
      </c>
      <c r="F66" s="33"/>
    </row>
    <row r="67" spans="1:6" x14ac:dyDescent="0.25">
      <c r="A67" s="29" t="s">
        <v>70</v>
      </c>
      <c r="B67" s="30">
        <v>107177</v>
      </c>
      <c r="C67" s="30">
        <v>35737</v>
      </c>
      <c r="D67" s="30"/>
      <c r="E67" s="31">
        <v>142914</v>
      </c>
      <c r="F67" s="33"/>
    </row>
    <row r="68" spans="1:6" x14ac:dyDescent="0.25">
      <c r="A68" s="29" t="s">
        <v>71</v>
      </c>
      <c r="B68" s="30">
        <v>755841</v>
      </c>
      <c r="C68" s="30">
        <v>7000</v>
      </c>
      <c r="D68" s="30"/>
      <c r="E68" s="31">
        <v>780341</v>
      </c>
      <c r="F68" s="33"/>
    </row>
    <row r="69" spans="1:6" x14ac:dyDescent="0.25">
      <c r="A69" s="29" t="s">
        <v>72</v>
      </c>
      <c r="B69" s="30">
        <v>858837</v>
      </c>
      <c r="C69" s="30">
        <v>0</v>
      </c>
      <c r="D69" s="30"/>
      <c r="E69" s="31">
        <v>858837</v>
      </c>
      <c r="F69" s="33"/>
    </row>
    <row r="70" spans="1:6" x14ac:dyDescent="0.25">
      <c r="A70" s="29" t="s">
        <v>74</v>
      </c>
      <c r="B70" s="30">
        <v>76906</v>
      </c>
      <c r="C70" s="30">
        <v>3213</v>
      </c>
      <c r="D70" s="30"/>
      <c r="E70" s="31">
        <v>80119</v>
      </c>
      <c r="F70" s="33"/>
    </row>
    <row r="71" spans="1:6" x14ac:dyDescent="0.25">
      <c r="A71" s="29" t="s">
        <v>75</v>
      </c>
      <c r="B71" s="30">
        <v>108333</v>
      </c>
      <c r="C71" s="30">
        <v>0</v>
      </c>
      <c r="D71" s="30"/>
      <c r="E71" s="31">
        <v>108333</v>
      </c>
      <c r="F71" s="33"/>
    </row>
    <row r="72" spans="1:6" x14ac:dyDescent="0.25">
      <c r="A72" s="29" t="s">
        <v>76</v>
      </c>
      <c r="B72" s="30">
        <v>78298</v>
      </c>
      <c r="C72" s="30">
        <v>0</v>
      </c>
      <c r="D72" s="30"/>
      <c r="E72" s="31">
        <v>78298</v>
      </c>
      <c r="F72" s="33"/>
    </row>
    <row r="73" spans="1:6" x14ac:dyDescent="0.25">
      <c r="A73" s="29" t="s">
        <v>182</v>
      </c>
      <c r="B73" s="30">
        <v>75901</v>
      </c>
      <c r="C73" s="30">
        <v>10000</v>
      </c>
      <c r="D73" s="30"/>
      <c r="E73" s="31">
        <v>85901</v>
      </c>
      <c r="F73" s="33"/>
    </row>
    <row r="74" spans="1:6" x14ac:dyDescent="0.25">
      <c r="A74" s="29" t="s">
        <v>77</v>
      </c>
      <c r="B74" s="30">
        <v>75901</v>
      </c>
      <c r="C74" s="30">
        <v>0</v>
      </c>
      <c r="D74" s="30"/>
      <c r="E74" s="31">
        <v>75901</v>
      </c>
      <c r="F74" s="33"/>
    </row>
    <row r="75" spans="1:6" x14ac:dyDescent="0.25">
      <c r="A75" s="29" t="s">
        <v>78</v>
      </c>
      <c r="B75" s="30">
        <v>75901</v>
      </c>
      <c r="C75" s="30">
        <v>0</v>
      </c>
      <c r="D75" s="30"/>
      <c r="E75" s="31">
        <v>75901</v>
      </c>
      <c r="F75" s="33"/>
    </row>
    <row r="76" spans="1:6" x14ac:dyDescent="0.25">
      <c r="A76" s="29" t="s">
        <v>79</v>
      </c>
      <c r="B76" s="30">
        <v>84945</v>
      </c>
      <c r="C76" s="30">
        <v>28711</v>
      </c>
      <c r="D76" s="30"/>
      <c r="E76" s="31">
        <v>113656</v>
      </c>
      <c r="F76" s="33"/>
    </row>
    <row r="77" spans="1:6" x14ac:dyDescent="0.25">
      <c r="A77" s="29" t="s">
        <v>80</v>
      </c>
      <c r="B77" s="30">
        <v>75901</v>
      </c>
      <c r="C77" s="30">
        <v>0</v>
      </c>
      <c r="D77" s="30"/>
      <c r="E77" s="31">
        <v>75901</v>
      </c>
      <c r="F77" s="33"/>
    </row>
    <row r="78" spans="1:6" x14ac:dyDescent="0.25">
      <c r="A78" s="29" t="s">
        <v>82</v>
      </c>
      <c r="B78" s="30">
        <v>159044</v>
      </c>
      <c r="C78" s="30">
        <v>128867</v>
      </c>
      <c r="D78" s="30"/>
      <c r="E78" s="31">
        <v>287911</v>
      </c>
      <c r="F78" s="33"/>
    </row>
    <row r="79" spans="1:6" x14ac:dyDescent="0.25">
      <c r="A79" s="35" t="s">
        <v>83</v>
      </c>
      <c r="B79" s="30">
        <v>275289</v>
      </c>
      <c r="C79" s="30">
        <v>75058</v>
      </c>
      <c r="D79" s="30"/>
      <c r="E79" s="31">
        <v>350347</v>
      </c>
      <c r="F79" s="33"/>
    </row>
    <row r="80" spans="1:6" x14ac:dyDescent="0.25">
      <c r="A80" s="29" t="s">
        <v>84</v>
      </c>
      <c r="B80" s="30">
        <v>14989</v>
      </c>
      <c r="C80" s="30">
        <v>400</v>
      </c>
      <c r="D80" s="30"/>
      <c r="E80" s="31">
        <v>15389</v>
      </c>
      <c r="F80" s="33"/>
    </row>
    <row r="81" spans="1:6" x14ac:dyDescent="0.25">
      <c r="A81" s="35" t="s">
        <v>85</v>
      </c>
      <c r="B81" s="30">
        <v>162462</v>
      </c>
      <c r="C81" s="30">
        <v>31917</v>
      </c>
      <c r="D81" s="30"/>
      <c r="E81" s="31">
        <v>194379</v>
      </c>
      <c r="F81" s="33"/>
    </row>
    <row r="82" spans="1:6" x14ac:dyDescent="0.25">
      <c r="A82" s="29" t="s">
        <v>86</v>
      </c>
      <c r="B82" s="30">
        <v>75901</v>
      </c>
      <c r="C82" s="30">
        <v>0</v>
      </c>
      <c r="D82" s="30"/>
      <c r="E82" s="31">
        <v>75901</v>
      </c>
      <c r="F82" s="33"/>
    </row>
    <row r="83" spans="1:6" x14ac:dyDescent="0.25">
      <c r="A83" s="29" t="s">
        <v>87</v>
      </c>
      <c r="B83" s="30">
        <v>352001</v>
      </c>
      <c r="C83" s="30">
        <v>62640</v>
      </c>
      <c r="D83" s="30"/>
      <c r="E83" s="31">
        <v>414641</v>
      </c>
      <c r="F83" s="33"/>
    </row>
    <row r="84" spans="1:6" x14ac:dyDescent="0.25">
      <c r="A84" s="29" t="s">
        <v>88</v>
      </c>
      <c r="B84" s="30">
        <v>66839</v>
      </c>
      <c r="C84" s="30">
        <v>0</v>
      </c>
      <c r="D84" s="30"/>
      <c r="E84" s="31">
        <v>66839</v>
      </c>
      <c r="F84" s="33"/>
    </row>
    <row r="85" spans="1:6" x14ac:dyDescent="0.25">
      <c r="A85" s="29" t="s">
        <v>89</v>
      </c>
      <c r="B85" s="30">
        <v>14954</v>
      </c>
      <c r="C85" s="30">
        <v>0</v>
      </c>
      <c r="D85" s="30"/>
      <c r="E85" s="31">
        <v>14954</v>
      </c>
      <c r="F85" s="33"/>
    </row>
    <row r="86" spans="1:6" x14ac:dyDescent="0.25">
      <c r="A86" s="29" t="s">
        <v>90</v>
      </c>
      <c r="B86" s="30">
        <v>330983</v>
      </c>
      <c r="C86" s="30">
        <v>0</v>
      </c>
      <c r="D86" s="30"/>
      <c r="E86" s="31">
        <v>330983</v>
      </c>
      <c r="F86" s="33"/>
    </row>
    <row r="87" spans="1:6" x14ac:dyDescent="0.25">
      <c r="A87" s="29" t="s">
        <v>91</v>
      </c>
      <c r="B87" s="30">
        <v>173846</v>
      </c>
      <c r="C87" s="30">
        <v>0</v>
      </c>
      <c r="D87" s="30"/>
      <c r="E87" s="31">
        <v>173846</v>
      </c>
      <c r="F87" s="33"/>
    </row>
    <row r="88" spans="1:6" x14ac:dyDescent="0.25">
      <c r="A88" s="35" t="s">
        <v>92</v>
      </c>
      <c r="B88" s="30">
        <v>143620</v>
      </c>
      <c r="C88" s="30">
        <v>0</v>
      </c>
      <c r="D88" s="30"/>
      <c r="E88" s="31">
        <v>143620</v>
      </c>
      <c r="F88" s="33"/>
    </row>
    <row r="89" spans="1:6" x14ac:dyDescent="0.25">
      <c r="A89" s="35" t="s">
        <v>93</v>
      </c>
      <c r="B89" s="30">
        <v>146177</v>
      </c>
      <c r="C89" s="30">
        <v>231456</v>
      </c>
      <c r="D89" s="30"/>
      <c r="E89" s="31">
        <v>377633</v>
      </c>
      <c r="F89" s="33"/>
    </row>
    <row r="90" spans="1:6" x14ac:dyDescent="0.25">
      <c r="A90" s="29" t="s">
        <v>94</v>
      </c>
      <c r="B90" s="30">
        <v>584697</v>
      </c>
      <c r="C90" s="30">
        <v>14292</v>
      </c>
      <c r="D90" s="30"/>
      <c r="E90" s="31">
        <v>598989</v>
      </c>
      <c r="F90" s="33"/>
    </row>
    <row r="91" spans="1:6" x14ac:dyDescent="0.25">
      <c r="A91" s="29" t="s">
        <v>95</v>
      </c>
      <c r="B91" s="30">
        <v>76214</v>
      </c>
      <c r="C91" s="30">
        <v>0</v>
      </c>
      <c r="D91" s="30"/>
      <c r="E91" s="31">
        <v>76214</v>
      </c>
      <c r="F91" s="33"/>
    </row>
    <row r="92" spans="1:6" x14ac:dyDescent="0.25">
      <c r="A92" s="29" t="s">
        <v>96</v>
      </c>
      <c r="B92" s="30">
        <v>152791</v>
      </c>
      <c r="C92" s="30">
        <v>0</v>
      </c>
      <c r="D92" s="30"/>
      <c r="E92" s="31">
        <v>152791</v>
      </c>
      <c r="F92" s="33"/>
    </row>
    <row r="93" spans="1:6" x14ac:dyDescent="0.25">
      <c r="A93" s="29" t="s">
        <v>180</v>
      </c>
      <c r="B93" s="30">
        <v>67603</v>
      </c>
      <c r="C93" s="30">
        <v>0</v>
      </c>
      <c r="D93" s="30"/>
      <c r="E93" s="31">
        <v>67603</v>
      </c>
      <c r="F93" s="33"/>
    </row>
    <row r="94" spans="1:6" x14ac:dyDescent="0.25">
      <c r="A94" s="29" t="s">
        <v>97</v>
      </c>
      <c r="B94" s="30">
        <v>0</v>
      </c>
      <c r="C94" s="30">
        <v>41000</v>
      </c>
      <c r="D94" s="30"/>
      <c r="E94" s="31">
        <v>41000</v>
      </c>
      <c r="F94" s="33"/>
    </row>
    <row r="95" spans="1:6" x14ac:dyDescent="0.25">
      <c r="A95" s="35" t="s">
        <v>193</v>
      </c>
      <c r="B95" s="30">
        <v>72332</v>
      </c>
      <c r="C95" s="30">
        <v>0</v>
      </c>
      <c r="D95" s="30"/>
      <c r="E95" s="31">
        <v>72332</v>
      </c>
      <c r="F95" s="33"/>
    </row>
    <row r="96" spans="1:6" x14ac:dyDescent="0.25">
      <c r="A96" s="29" t="s">
        <v>98</v>
      </c>
      <c r="B96" s="30">
        <v>85489</v>
      </c>
      <c r="C96" s="30">
        <v>0</v>
      </c>
      <c r="D96" s="30"/>
      <c r="E96" s="31">
        <v>85489</v>
      </c>
      <c r="F96" s="33"/>
    </row>
    <row r="97" spans="1:6" x14ac:dyDescent="0.25">
      <c r="A97" s="29" t="s">
        <v>99</v>
      </c>
      <c r="B97" s="30">
        <v>17260</v>
      </c>
      <c r="C97" s="30">
        <v>0</v>
      </c>
      <c r="D97" s="30"/>
      <c r="E97" s="31">
        <v>17260</v>
      </c>
      <c r="F97" s="33"/>
    </row>
    <row r="98" spans="1:6" x14ac:dyDescent="0.25">
      <c r="A98" s="29" t="s">
        <v>100</v>
      </c>
      <c r="B98" s="30">
        <v>12457</v>
      </c>
      <c r="C98" s="30">
        <v>0</v>
      </c>
      <c r="D98" s="30"/>
      <c r="E98" s="31">
        <v>12457</v>
      </c>
      <c r="F98" s="33"/>
    </row>
    <row r="99" spans="1:6" x14ac:dyDescent="0.25">
      <c r="A99" s="35" t="s">
        <v>101</v>
      </c>
      <c r="B99" s="30">
        <v>258174</v>
      </c>
      <c r="C99" s="30">
        <v>0</v>
      </c>
      <c r="D99" s="30"/>
      <c r="E99" s="31">
        <v>258174</v>
      </c>
      <c r="F99" s="33"/>
    </row>
    <row r="100" spans="1:6" x14ac:dyDescent="0.25">
      <c r="A100" s="29" t="s">
        <v>192</v>
      </c>
      <c r="B100" s="30">
        <v>80695</v>
      </c>
      <c r="C100" s="30">
        <v>0</v>
      </c>
      <c r="D100" s="30"/>
      <c r="E100" s="31">
        <v>80695</v>
      </c>
      <c r="F100" s="33"/>
    </row>
    <row r="101" spans="1:6" x14ac:dyDescent="0.25">
      <c r="A101" s="29" t="s">
        <v>102</v>
      </c>
      <c r="B101" s="30">
        <v>718426</v>
      </c>
      <c r="C101" s="30">
        <v>7000</v>
      </c>
      <c r="D101" s="30"/>
      <c r="E101" s="31">
        <v>725426</v>
      </c>
      <c r="F101" s="33"/>
    </row>
    <row r="102" spans="1:6" x14ac:dyDescent="0.25">
      <c r="A102" s="35" t="s">
        <v>103</v>
      </c>
      <c r="B102" s="30">
        <v>176842</v>
      </c>
      <c r="C102" s="30">
        <v>64510</v>
      </c>
      <c r="D102" s="30"/>
      <c r="E102" s="31">
        <v>241352</v>
      </c>
      <c r="F102" s="33"/>
    </row>
    <row r="103" spans="1:6" x14ac:dyDescent="0.25">
      <c r="A103" s="35" t="s">
        <v>104</v>
      </c>
      <c r="B103" s="30">
        <v>157028</v>
      </c>
      <c r="C103" s="30">
        <v>25653</v>
      </c>
      <c r="D103" s="30"/>
      <c r="E103" s="31">
        <v>182681</v>
      </c>
      <c r="F103" s="33"/>
    </row>
    <row r="104" spans="1:6" x14ac:dyDescent="0.25">
      <c r="A104" s="35" t="s">
        <v>204</v>
      </c>
      <c r="B104" s="30">
        <v>210893</v>
      </c>
      <c r="C104" s="30">
        <v>66345</v>
      </c>
      <c r="D104" s="30"/>
      <c r="E104" s="31">
        <v>277238</v>
      </c>
      <c r="F104" s="33"/>
    </row>
    <row r="105" spans="1:6" x14ac:dyDescent="0.25">
      <c r="A105" s="29" t="s">
        <v>106</v>
      </c>
      <c r="B105" s="30">
        <v>12000</v>
      </c>
      <c r="C105" s="30">
        <v>0</v>
      </c>
      <c r="D105" s="30"/>
      <c r="E105" s="31">
        <v>12000</v>
      </c>
      <c r="F105" s="33"/>
    </row>
    <row r="106" spans="1:6" x14ac:dyDescent="0.25">
      <c r="A106" s="29" t="s">
        <v>107</v>
      </c>
      <c r="B106" s="30">
        <v>64428</v>
      </c>
      <c r="C106" s="30">
        <v>8117</v>
      </c>
      <c r="D106" s="30"/>
      <c r="E106" s="31">
        <v>72545</v>
      </c>
      <c r="F106" s="33"/>
    </row>
    <row r="107" spans="1:6" x14ac:dyDescent="0.25">
      <c r="A107" s="35" t="s">
        <v>108</v>
      </c>
      <c r="B107" s="30">
        <v>232199</v>
      </c>
      <c r="C107" s="30">
        <v>0</v>
      </c>
      <c r="D107" s="30"/>
      <c r="E107" s="31">
        <v>232199</v>
      </c>
      <c r="F107" s="33"/>
    </row>
    <row r="108" spans="1:6" x14ac:dyDescent="0.25">
      <c r="A108" s="35" t="s">
        <v>109</v>
      </c>
      <c r="B108" s="30">
        <v>172321</v>
      </c>
      <c r="C108" s="30">
        <v>116301</v>
      </c>
      <c r="D108" s="30"/>
      <c r="E108" s="31">
        <v>288622</v>
      </c>
      <c r="F108" s="33"/>
    </row>
    <row r="109" spans="1:6" x14ac:dyDescent="0.25">
      <c r="A109" s="29" t="s">
        <v>110</v>
      </c>
      <c r="B109" s="30">
        <v>81788</v>
      </c>
      <c r="C109" s="30">
        <v>0</v>
      </c>
      <c r="D109" s="30"/>
      <c r="E109" s="31">
        <v>81788</v>
      </c>
      <c r="F109" s="33"/>
    </row>
    <row r="110" spans="1:6" x14ac:dyDescent="0.25">
      <c r="A110" s="35" t="s">
        <v>191</v>
      </c>
      <c r="B110" s="30">
        <v>11197</v>
      </c>
      <c r="C110" s="30">
        <v>0</v>
      </c>
      <c r="D110" s="30"/>
      <c r="E110" s="31">
        <v>11197</v>
      </c>
      <c r="F110" s="33"/>
    </row>
    <row r="111" spans="1:6" x14ac:dyDescent="0.25">
      <c r="A111" s="29" t="s">
        <v>112</v>
      </c>
      <c r="B111" s="30">
        <v>17314</v>
      </c>
      <c r="C111" s="30">
        <v>0</v>
      </c>
      <c r="D111" s="30"/>
      <c r="E111" s="31">
        <v>17314</v>
      </c>
      <c r="F111" s="33"/>
    </row>
    <row r="112" spans="1:6" x14ac:dyDescent="0.25">
      <c r="A112" s="29" t="s">
        <v>113</v>
      </c>
      <c r="B112" s="30">
        <v>141486</v>
      </c>
      <c r="C112" s="30">
        <v>0</v>
      </c>
      <c r="D112" s="30"/>
      <c r="E112" s="31">
        <v>141486</v>
      </c>
      <c r="F112" s="33"/>
    </row>
    <row r="113" spans="1:6" x14ac:dyDescent="0.25">
      <c r="A113" s="29" t="s">
        <v>114</v>
      </c>
      <c r="B113" s="30">
        <v>70657</v>
      </c>
      <c r="C113" s="30">
        <v>0</v>
      </c>
      <c r="D113" s="30"/>
      <c r="E113" s="31">
        <v>70657</v>
      </c>
      <c r="F113" s="33"/>
    </row>
    <row r="114" spans="1:6" x14ac:dyDescent="0.25">
      <c r="A114" s="35" t="s">
        <v>203</v>
      </c>
      <c r="B114" s="30">
        <v>141613</v>
      </c>
      <c r="C114" s="30">
        <v>26645</v>
      </c>
      <c r="D114" s="30"/>
      <c r="E114" s="31">
        <v>168258</v>
      </c>
      <c r="F114" s="33"/>
    </row>
    <row r="115" spans="1:6" x14ac:dyDescent="0.25">
      <c r="A115" s="29" t="s">
        <v>116</v>
      </c>
      <c r="B115" s="30">
        <v>162904</v>
      </c>
      <c r="C115" s="30">
        <v>51997</v>
      </c>
      <c r="D115" s="30"/>
      <c r="E115" s="31">
        <v>214901</v>
      </c>
      <c r="F115" s="33"/>
    </row>
    <row r="116" spans="1:6" x14ac:dyDescent="0.25">
      <c r="A116" s="29" t="s">
        <v>117</v>
      </c>
      <c r="B116" s="30">
        <v>226271</v>
      </c>
      <c r="C116" s="30">
        <v>0</v>
      </c>
      <c r="D116" s="30"/>
      <c r="E116" s="31">
        <v>226271</v>
      </c>
      <c r="F116" s="33"/>
    </row>
    <row r="117" spans="1:6" x14ac:dyDescent="0.25">
      <c r="A117" s="29" t="s">
        <v>118</v>
      </c>
      <c r="B117" s="30">
        <v>160294</v>
      </c>
      <c r="C117" s="30">
        <v>37103</v>
      </c>
      <c r="D117" s="30"/>
      <c r="E117" s="31">
        <v>197397</v>
      </c>
      <c r="F117" s="33"/>
    </row>
    <row r="118" spans="1:6" x14ac:dyDescent="0.25">
      <c r="A118" s="29" t="s">
        <v>119</v>
      </c>
      <c r="B118" s="30">
        <v>78298</v>
      </c>
      <c r="C118" s="30">
        <v>22501</v>
      </c>
      <c r="D118" s="30"/>
      <c r="E118" s="31">
        <v>100799</v>
      </c>
      <c r="F118" s="33"/>
    </row>
    <row r="119" spans="1:6" x14ac:dyDescent="0.25">
      <c r="A119" s="29" t="s">
        <v>120</v>
      </c>
      <c r="B119" s="30">
        <v>0</v>
      </c>
      <c r="C119" s="30">
        <v>126793</v>
      </c>
      <c r="D119" s="30"/>
      <c r="E119" s="31">
        <v>126793</v>
      </c>
      <c r="F119" s="33"/>
    </row>
    <row r="120" spans="1:6" x14ac:dyDescent="0.25">
      <c r="A120" s="29" t="s">
        <v>121</v>
      </c>
      <c r="B120" s="30">
        <v>0</v>
      </c>
      <c r="C120" s="30">
        <v>2447</v>
      </c>
      <c r="D120" s="30"/>
      <c r="E120" s="31">
        <v>2447</v>
      </c>
      <c r="F120" s="33"/>
    </row>
    <row r="121" spans="1:6" x14ac:dyDescent="0.25">
      <c r="A121" s="29" t="s">
        <v>122</v>
      </c>
      <c r="B121" s="30">
        <v>0</v>
      </c>
      <c r="C121" s="30">
        <v>34981</v>
      </c>
      <c r="D121" s="30"/>
      <c r="E121" s="31">
        <v>34981</v>
      </c>
      <c r="F121" s="33"/>
    </row>
    <row r="122" spans="1:6" x14ac:dyDescent="0.25">
      <c r="A122" s="29" t="s">
        <v>186</v>
      </c>
      <c r="B122" s="30">
        <v>0</v>
      </c>
      <c r="C122" s="30">
        <v>27315</v>
      </c>
      <c r="D122" s="30"/>
      <c r="E122" s="31">
        <v>27315</v>
      </c>
      <c r="F122" s="33"/>
    </row>
    <row r="123" spans="1:6" x14ac:dyDescent="0.25">
      <c r="A123" s="29" t="s">
        <v>187</v>
      </c>
      <c r="B123" s="30">
        <v>0</v>
      </c>
      <c r="C123" s="30">
        <v>9483</v>
      </c>
      <c r="D123" s="30"/>
      <c r="E123" s="31">
        <v>9483</v>
      </c>
      <c r="F123" s="33"/>
    </row>
    <row r="124" spans="1:6" x14ac:dyDescent="0.25">
      <c r="A124" s="29" t="s">
        <v>124</v>
      </c>
      <c r="B124" s="30">
        <v>0</v>
      </c>
      <c r="C124" s="30">
        <v>17845</v>
      </c>
      <c r="D124" s="30"/>
      <c r="E124" s="31">
        <v>17845</v>
      </c>
      <c r="F124" s="33"/>
    </row>
    <row r="125" spans="1:6" x14ac:dyDescent="0.25">
      <c r="A125" s="29" t="s">
        <v>125</v>
      </c>
      <c r="B125" s="30">
        <v>55000</v>
      </c>
      <c r="C125" s="30">
        <v>59157</v>
      </c>
      <c r="D125" s="30"/>
      <c r="E125" s="31">
        <v>114157</v>
      </c>
      <c r="F125" s="33"/>
    </row>
    <row r="126" spans="1:6" x14ac:dyDescent="0.25">
      <c r="A126" s="29" t="s">
        <v>126</v>
      </c>
      <c r="B126" s="30">
        <v>0</v>
      </c>
      <c r="C126" s="30">
        <v>2447</v>
      </c>
      <c r="D126" s="30"/>
      <c r="E126" s="31">
        <v>2447</v>
      </c>
      <c r="F126" s="33"/>
    </row>
    <row r="127" spans="1:6" x14ac:dyDescent="0.25">
      <c r="A127" s="29" t="s">
        <v>178</v>
      </c>
      <c r="B127" s="30">
        <v>75901</v>
      </c>
      <c r="C127" s="30">
        <v>0</v>
      </c>
      <c r="D127" s="30"/>
      <c r="E127" s="31">
        <v>75901</v>
      </c>
      <c r="F127" s="33"/>
    </row>
    <row r="128" spans="1:6" x14ac:dyDescent="0.25">
      <c r="A128" s="29" t="s">
        <v>128</v>
      </c>
      <c r="B128" s="30">
        <v>75901</v>
      </c>
      <c r="C128" s="30">
        <v>4515</v>
      </c>
      <c r="D128" s="30"/>
      <c r="E128" s="31">
        <v>80416</v>
      </c>
      <c r="F128" s="33"/>
    </row>
    <row r="129" spans="1:6" x14ac:dyDescent="0.25">
      <c r="A129" s="29" t="s">
        <v>129</v>
      </c>
      <c r="B129" s="30">
        <v>161292</v>
      </c>
      <c r="C129" s="30">
        <v>72116</v>
      </c>
      <c r="D129" s="30"/>
      <c r="E129" s="31">
        <v>233408</v>
      </c>
      <c r="F129" s="33"/>
    </row>
    <row r="130" spans="1:6" x14ac:dyDescent="0.25">
      <c r="A130" s="29" t="s">
        <v>188</v>
      </c>
      <c r="B130" s="30">
        <v>75901</v>
      </c>
      <c r="C130" s="30">
        <v>24269</v>
      </c>
      <c r="D130" s="30"/>
      <c r="E130" s="31">
        <v>100170</v>
      </c>
      <c r="F130" s="33"/>
    </row>
    <row r="131" spans="1:6" x14ac:dyDescent="0.25">
      <c r="A131" s="29" t="s">
        <v>130</v>
      </c>
      <c r="B131" s="30">
        <v>60000</v>
      </c>
      <c r="C131" s="30">
        <v>0</v>
      </c>
      <c r="D131" s="30"/>
      <c r="E131" s="31">
        <v>60000</v>
      </c>
      <c r="F131" s="33"/>
    </row>
    <row r="132" spans="1:6" x14ac:dyDescent="0.25">
      <c r="A132" s="29" t="s">
        <v>177</v>
      </c>
      <c r="B132" s="30">
        <v>61000</v>
      </c>
      <c r="C132" s="30">
        <v>0</v>
      </c>
      <c r="D132" s="30"/>
      <c r="E132" s="31">
        <v>61000</v>
      </c>
      <c r="F132" s="33"/>
    </row>
    <row r="133" spans="1:6" x14ac:dyDescent="0.25">
      <c r="A133" s="29" t="s">
        <v>131</v>
      </c>
      <c r="B133" s="30">
        <v>52000</v>
      </c>
      <c r="C133" s="30">
        <v>0</v>
      </c>
      <c r="D133" s="30"/>
      <c r="E133" s="31">
        <v>52000</v>
      </c>
      <c r="F133" s="33"/>
    </row>
    <row r="134" spans="1:6" x14ac:dyDescent="0.25">
      <c r="A134" s="29" t="s">
        <v>132</v>
      </c>
      <c r="B134" s="30">
        <v>82463</v>
      </c>
      <c r="C134" s="30">
        <v>0</v>
      </c>
      <c r="D134" s="30"/>
      <c r="E134" s="31">
        <v>82463</v>
      </c>
      <c r="F134" s="33"/>
    </row>
    <row r="135" spans="1:6" x14ac:dyDescent="0.25">
      <c r="A135" s="29" t="s">
        <v>133</v>
      </c>
      <c r="B135" s="30">
        <v>76162</v>
      </c>
      <c r="C135" s="30">
        <v>0</v>
      </c>
      <c r="D135" s="30"/>
      <c r="E135" s="31">
        <v>76162</v>
      </c>
      <c r="F135" s="33"/>
    </row>
    <row r="136" spans="1:6" x14ac:dyDescent="0.25">
      <c r="A136" s="29" t="s">
        <v>134</v>
      </c>
      <c r="B136" s="30">
        <v>40000</v>
      </c>
      <c r="C136" s="30">
        <v>0</v>
      </c>
      <c r="D136" s="30"/>
      <c r="E136" s="31">
        <v>40000</v>
      </c>
      <c r="F136" s="33"/>
    </row>
    <row r="137" spans="1:6" x14ac:dyDescent="0.25">
      <c r="A137" s="29" t="s">
        <v>137</v>
      </c>
      <c r="B137" s="30">
        <v>0</v>
      </c>
      <c r="C137" s="30">
        <v>20000</v>
      </c>
      <c r="D137" s="30"/>
      <c r="E137" s="31">
        <v>20000</v>
      </c>
      <c r="F137" s="33"/>
    </row>
    <row r="138" spans="1:6" x14ac:dyDescent="0.25">
      <c r="A138" s="29" t="s">
        <v>138</v>
      </c>
      <c r="B138" s="30">
        <v>56426</v>
      </c>
      <c r="C138" s="30">
        <v>28215</v>
      </c>
      <c r="D138" s="30">
        <v>6342</v>
      </c>
      <c r="E138" s="31">
        <v>90983</v>
      </c>
      <c r="F138" s="33"/>
    </row>
    <row r="139" spans="1:6" x14ac:dyDescent="0.25">
      <c r="A139" s="29" t="s">
        <v>139</v>
      </c>
      <c r="B139" s="30">
        <v>0</v>
      </c>
      <c r="C139" s="30">
        <v>0</v>
      </c>
      <c r="D139" s="30">
        <v>198411</v>
      </c>
      <c r="E139" s="31">
        <v>198411</v>
      </c>
      <c r="F139" s="33"/>
    </row>
    <row r="140" spans="1:6" x14ac:dyDescent="0.25">
      <c r="A140" s="29" t="s">
        <v>140</v>
      </c>
      <c r="B140" s="30">
        <v>193705</v>
      </c>
      <c r="C140" s="30">
        <v>0</v>
      </c>
      <c r="D140" s="30"/>
      <c r="E140" s="31">
        <v>193705</v>
      </c>
      <c r="F140" s="33"/>
    </row>
    <row r="141" spans="1:6" x14ac:dyDescent="0.25">
      <c r="A141" s="29" t="s">
        <v>141</v>
      </c>
      <c r="B141" s="30">
        <v>0</v>
      </c>
      <c r="C141" s="30">
        <v>192596</v>
      </c>
      <c r="D141" s="30"/>
      <c r="E141" s="31">
        <v>192596</v>
      </c>
      <c r="F141" s="33"/>
    </row>
    <row r="142" spans="1:6" x14ac:dyDescent="0.25">
      <c r="A142" s="29" t="s">
        <v>142</v>
      </c>
      <c r="B142" s="30">
        <v>246531</v>
      </c>
      <c r="C142" s="30">
        <v>64183</v>
      </c>
      <c r="D142" s="30"/>
      <c r="E142" s="31">
        <v>310714</v>
      </c>
      <c r="F142" s="33"/>
    </row>
    <row r="143" spans="1:6" x14ac:dyDescent="0.25">
      <c r="A143" s="29" t="s">
        <v>143</v>
      </c>
      <c r="B143" s="30">
        <v>52385</v>
      </c>
      <c r="C143" s="30">
        <v>0</v>
      </c>
      <c r="D143" s="30"/>
      <c r="E143" s="31">
        <v>52385</v>
      </c>
      <c r="F143" s="33"/>
    </row>
    <row r="144" spans="1:6" x14ac:dyDescent="0.25">
      <c r="A144" s="29" t="s">
        <v>145</v>
      </c>
      <c r="B144" s="30">
        <v>130993</v>
      </c>
      <c r="C144" s="30">
        <v>71808</v>
      </c>
      <c r="D144" s="30"/>
      <c r="E144" s="31">
        <v>202801</v>
      </c>
      <c r="F144" s="33"/>
    </row>
    <row r="145" spans="1:6" x14ac:dyDescent="0.25">
      <c r="A145" s="29" t="s">
        <v>146</v>
      </c>
      <c r="B145" s="30">
        <v>213076</v>
      </c>
      <c r="C145" s="30">
        <v>0</v>
      </c>
      <c r="D145" s="30"/>
      <c r="E145" s="31">
        <v>213076</v>
      </c>
      <c r="F145" s="33"/>
    </row>
    <row r="146" spans="1:6" x14ac:dyDescent="0.25">
      <c r="A146" s="29" t="s">
        <v>147</v>
      </c>
      <c r="B146" s="30">
        <v>29624</v>
      </c>
      <c r="C146" s="30">
        <v>0</v>
      </c>
      <c r="D146" s="30"/>
      <c r="E146" s="31">
        <v>29624</v>
      </c>
      <c r="F146" s="33"/>
    </row>
    <row r="147" spans="1:6" x14ac:dyDescent="0.25">
      <c r="A147" s="29" t="s">
        <v>148</v>
      </c>
      <c r="B147" s="30">
        <v>50791</v>
      </c>
      <c r="C147" s="30">
        <v>15415</v>
      </c>
      <c r="D147" s="30"/>
      <c r="E147" s="31">
        <v>66206</v>
      </c>
      <c r="F147" s="33"/>
    </row>
    <row r="148" spans="1:6" x14ac:dyDescent="0.25">
      <c r="A148" s="29" t="s">
        <v>149</v>
      </c>
      <c r="B148" s="30">
        <v>51500</v>
      </c>
      <c r="C148" s="30">
        <v>0</v>
      </c>
      <c r="D148" s="30"/>
      <c r="E148" s="31">
        <v>51500</v>
      </c>
      <c r="F148" s="33"/>
    </row>
    <row r="149" spans="1:6" x14ac:dyDescent="0.25">
      <c r="A149" s="29" t="s">
        <v>150</v>
      </c>
      <c r="B149" s="30">
        <v>0</v>
      </c>
      <c r="C149" s="30">
        <v>40007</v>
      </c>
      <c r="D149" s="30"/>
      <c r="E149" s="31">
        <v>40007</v>
      </c>
      <c r="F149" s="33"/>
    </row>
    <row r="150" spans="1:6" x14ac:dyDescent="0.25">
      <c r="A150" s="29" t="s">
        <v>151</v>
      </c>
      <c r="B150" s="30">
        <v>84927</v>
      </c>
      <c r="C150" s="30">
        <v>3701</v>
      </c>
      <c r="D150" s="30"/>
      <c r="E150" s="31">
        <v>88628</v>
      </c>
      <c r="F150" s="33"/>
    </row>
    <row r="151" spans="1:6" x14ac:dyDescent="0.25">
      <c r="A151" s="29" t="s">
        <v>152</v>
      </c>
      <c r="B151" s="30">
        <v>78298</v>
      </c>
      <c r="C151" s="30">
        <v>27382</v>
      </c>
      <c r="D151" s="30"/>
      <c r="E151" s="31">
        <v>105680</v>
      </c>
      <c r="F151" s="33"/>
    </row>
    <row r="152" spans="1:6" x14ac:dyDescent="0.25">
      <c r="A152" s="35" t="s">
        <v>153</v>
      </c>
      <c r="B152" s="30">
        <v>101059</v>
      </c>
      <c r="C152" s="30">
        <v>0</v>
      </c>
      <c r="D152" s="30"/>
      <c r="E152" s="31">
        <v>101059</v>
      </c>
      <c r="F152" s="33"/>
    </row>
    <row r="153" spans="1:6" x14ac:dyDescent="0.25">
      <c r="A153" s="29" t="s">
        <v>154</v>
      </c>
      <c r="B153" s="30">
        <v>79890</v>
      </c>
      <c r="C153" s="30">
        <v>54986</v>
      </c>
      <c r="D153" s="30"/>
      <c r="E153" s="31">
        <v>134876</v>
      </c>
      <c r="F153" s="33"/>
    </row>
    <row r="154" spans="1:6" x14ac:dyDescent="0.25">
      <c r="A154" s="29" t="s">
        <v>189</v>
      </c>
      <c r="B154" s="30">
        <v>345337</v>
      </c>
      <c r="C154" s="30">
        <v>55227</v>
      </c>
      <c r="D154" s="30">
        <v>14131</v>
      </c>
      <c r="E154" s="31">
        <v>414695</v>
      </c>
      <c r="F154" s="33"/>
    </row>
    <row r="155" spans="1:6" x14ac:dyDescent="0.25">
      <c r="A155" s="29" t="s">
        <v>156</v>
      </c>
      <c r="B155" s="30">
        <v>55388</v>
      </c>
      <c r="C155" s="30">
        <v>36340</v>
      </c>
      <c r="D155" s="30"/>
      <c r="E155" s="31">
        <v>91728</v>
      </c>
      <c r="F155" s="33"/>
    </row>
    <row r="156" spans="1:6" x14ac:dyDescent="0.25">
      <c r="A156" s="29" t="s">
        <v>158</v>
      </c>
      <c r="B156" s="30">
        <v>205705</v>
      </c>
      <c r="C156" s="30">
        <v>8863</v>
      </c>
      <c r="D156" s="30"/>
      <c r="E156" s="31">
        <v>214568</v>
      </c>
      <c r="F156" s="33"/>
    </row>
    <row r="157" spans="1:6" x14ac:dyDescent="0.25">
      <c r="A157" s="29" t="s">
        <v>159</v>
      </c>
      <c r="B157" s="30">
        <v>98580</v>
      </c>
      <c r="C157" s="30">
        <v>0</v>
      </c>
      <c r="D157" s="30"/>
      <c r="E157" s="31">
        <v>98580</v>
      </c>
      <c r="F157" s="33"/>
    </row>
    <row r="158" spans="1:6" x14ac:dyDescent="0.25">
      <c r="A158" s="29" t="s">
        <v>160</v>
      </c>
      <c r="B158" s="30">
        <v>84931</v>
      </c>
      <c r="C158" s="30">
        <v>0</v>
      </c>
      <c r="D158" s="30"/>
      <c r="E158" s="31">
        <v>84931</v>
      </c>
      <c r="F158" s="33"/>
    </row>
    <row r="159" spans="1:6" x14ac:dyDescent="0.25">
      <c r="A159" s="29" t="s">
        <v>161</v>
      </c>
      <c r="B159" s="30">
        <v>99870</v>
      </c>
      <c r="C159" s="30">
        <v>0</v>
      </c>
      <c r="D159" s="30"/>
      <c r="E159" s="31">
        <v>99870</v>
      </c>
      <c r="F159" s="33"/>
    </row>
    <row r="160" spans="1:6" x14ac:dyDescent="0.25">
      <c r="A160" s="29" t="s">
        <v>190</v>
      </c>
      <c r="B160" s="30">
        <v>148806</v>
      </c>
      <c r="C160" s="30">
        <v>0</v>
      </c>
      <c r="D160" s="30"/>
      <c r="E160" s="31">
        <v>148806</v>
      </c>
      <c r="F160" s="33"/>
    </row>
    <row r="161" spans="1:6" x14ac:dyDescent="0.25">
      <c r="A161" s="29" t="s">
        <v>162</v>
      </c>
      <c r="B161" s="30">
        <v>49720</v>
      </c>
      <c r="C161" s="30">
        <v>1974</v>
      </c>
      <c r="D161" s="30"/>
      <c r="E161" s="31">
        <v>51694</v>
      </c>
      <c r="F161" s="33"/>
    </row>
    <row r="162" spans="1:6" x14ac:dyDescent="0.25">
      <c r="A162" s="29" t="s">
        <v>163</v>
      </c>
      <c r="B162" s="30">
        <v>55027</v>
      </c>
      <c r="C162" s="30">
        <v>81938</v>
      </c>
      <c r="D162" s="30"/>
      <c r="E162" s="31">
        <v>136965</v>
      </c>
      <c r="F162" s="33"/>
    </row>
    <row r="163" spans="1:6" x14ac:dyDescent="0.25">
      <c r="A163" s="29" t="s">
        <v>164</v>
      </c>
      <c r="B163" s="30">
        <v>55737</v>
      </c>
      <c r="C163" s="30">
        <v>5612</v>
      </c>
      <c r="D163" s="30"/>
      <c r="E163" s="31">
        <v>61349</v>
      </c>
      <c r="F163" s="33"/>
    </row>
    <row r="164" spans="1:6" x14ac:dyDescent="0.25">
      <c r="A164" s="29" t="s">
        <v>165</v>
      </c>
      <c r="B164" s="30">
        <v>69365</v>
      </c>
      <c r="C164" s="30">
        <v>6283</v>
      </c>
      <c r="D164" s="30"/>
      <c r="E164" s="31">
        <v>75648</v>
      </c>
      <c r="F164" s="33"/>
    </row>
    <row r="165" spans="1:6" x14ac:dyDescent="0.25">
      <c r="A165" s="29" t="s">
        <v>166</v>
      </c>
      <c r="B165" s="30">
        <v>48870</v>
      </c>
      <c r="C165" s="30">
        <v>2143</v>
      </c>
      <c r="D165" s="30"/>
      <c r="E165" s="31">
        <v>51013</v>
      </c>
      <c r="F165" s="33"/>
    </row>
    <row r="166" spans="1:6" x14ac:dyDescent="0.25">
      <c r="A166" s="29" t="s">
        <v>167</v>
      </c>
      <c r="B166" s="30">
        <v>49766</v>
      </c>
      <c r="C166" s="30">
        <v>4044</v>
      </c>
      <c r="D166" s="30"/>
      <c r="E166" s="31">
        <v>53810</v>
      </c>
      <c r="F166" s="33"/>
    </row>
    <row r="167" spans="1:6" x14ac:dyDescent="0.25">
      <c r="A167" s="29" t="s">
        <v>168</v>
      </c>
      <c r="B167" s="30">
        <v>51609</v>
      </c>
      <c r="C167" s="30">
        <v>2714</v>
      </c>
      <c r="D167" s="30"/>
      <c r="E167" s="31">
        <v>54323</v>
      </c>
      <c r="F167" s="33"/>
    </row>
    <row r="168" spans="1:6" x14ac:dyDescent="0.25">
      <c r="A168" s="29" t="s">
        <v>169</v>
      </c>
      <c r="B168" s="30">
        <v>48848</v>
      </c>
      <c r="C168" s="30">
        <v>4158</v>
      </c>
      <c r="D168" s="30"/>
      <c r="E168" s="31">
        <v>53006</v>
      </c>
      <c r="F168" s="33"/>
    </row>
    <row r="169" spans="1:6" x14ac:dyDescent="0.25">
      <c r="A169" s="29" t="s">
        <v>170</v>
      </c>
      <c r="B169" s="30">
        <v>0</v>
      </c>
      <c r="C169" s="30">
        <v>159437</v>
      </c>
      <c r="D169" s="30"/>
      <c r="E169" s="31">
        <v>159437</v>
      </c>
      <c r="F169" s="33"/>
    </row>
    <row r="170" spans="1:6" x14ac:dyDescent="0.25">
      <c r="A170" s="29" t="s">
        <v>171</v>
      </c>
      <c r="B170" s="30">
        <v>414789</v>
      </c>
      <c r="C170" s="30">
        <v>441054</v>
      </c>
      <c r="D170" s="30"/>
      <c r="E170" s="31">
        <v>855843</v>
      </c>
      <c r="F170" s="33"/>
    </row>
    <row r="171" spans="1:6" x14ac:dyDescent="0.25">
      <c r="A171" s="29" t="s">
        <v>172</v>
      </c>
      <c r="B171" s="30">
        <v>0</v>
      </c>
      <c r="C171" s="30">
        <v>24000</v>
      </c>
      <c r="D171" s="30"/>
      <c r="E171" s="31">
        <v>24000</v>
      </c>
      <c r="F171" s="33"/>
    </row>
    <row r="172" spans="1:6" x14ac:dyDescent="0.25">
      <c r="A172" s="29" t="s">
        <v>173</v>
      </c>
      <c r="B172" s="30">
        <v>5000</v>
      </c>
      <c r="C172" s="30">
        <v>0</v>
      </c>
      <c r="D172" s="30"/>
      <c r="E172" s="31">
        <v>5000</v>
      </c>
      <c r="F172" s="33"/>
    </row>
    <row r="173" spans="1:6" x14ac:dyDescent="0.25">
      <c r="A173" s="35" t="s">
        <v>174</v>
      </c>
      <c r="B173" s="30">
        <v>160430</v>
      </c>
      <c r="C173" s="30">
        <v>0</v>
      </c>
      <c r="D173" s="30"/>
      <c r="E173" s="31">
        <v>160430</v>
      </c>
      <c r="F173" s="33"/>
    </row>
    <row r="174" spans="1:6" x14ac:dyDescent="0.25">
      <c r="A174" s="29" t="s">
        <v>175</v>
      </c>
      <c r="B174" s="30">
        <v>12632</v>
      </c>
      <c r="C174" s="30">
        <v>0</v>
      </c>
      <c r="D174" s="30"/>
      <c r="E174" s="31">
        <v>12632</v>
      </c>
      <c r="F174" s="33"/>
    </row>
    <row r="175" spans="1:6" x14ac:dyDescent="0.25">
      <c r="A175" s="29" t="s">
        <v>505</v>
      </c>
      <c r="E175" s="31">
        <f>SUBTOTAL(109,Tableau1718[TOTAL])</f>
        <v>27524469</v>
      </c>
    </row>
  </sheetData>
  <conditionalFormatting sqref="A1">
    <cfRule type="cellIs" dxfId="36" priority="1" stopIfTrue="1" operator="equal">
      <formula>"0000-0000"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6"/>
  <sheetViews>
    <sheetView workbookViewId="0">
      <pane xSplit="1" ySplit="1" topLeftCell="B2" activePane="bottomRight" state="frozen"/>
      <selection activeCell="I10" sqref="I10"/>
      <selection pane="topRight" activeCell="I10" sqref="I10"/>
      <selection pane="bottomLeft" activeCell="I10" sqref="I10"/>
      <selection pane="bottomRight" activeCell="E1" sqref="E1"/>
    </sheetView>
  </sheetViews>
  <sheetFormatPr baseColWidth="10" defaultRowHeight="13.2" x14ac:dyDescent="0.25"/>
  <cols>
    <col min="1" max="1" width="121.77734375" style="54" bestFit="1" customWidth="1"/>
    <col min="2" max="2" width="17.44140625" style="54" bestFit="1" customWidth="1"/>
    <col min="3" max="3" width="19.33203125" style="54" bestFit="1" customWidth="1"/>
    <col min="4" max="4" width="18.6640625" style="54" customWidth="1"/>
    <col min="5" max="5" width="13.44140625" style="52" bestFit="1" customWidth="1"/>
    <col min="6" max="16384" width="11.5546875" style="54"/>
  </cols>
  <sheetData>
    <row r="1" spans="1:5" ht="26.4" x14ac:dyDescent="0.25">
      <c r="A1" s="6" t="s">
        <v>398</v>
      </c>
      <c r="B1" s="37" t="s">
        <v>503</v>
      </c>
      <c r="C1" s="37" t="s">
        <v>404</v>
      </c>
      <c r="D1" s="53" t="s">
        <v>405</v>
      </c>
      <c r="E1" s="3" t="s">
        <v>504</v>
      </c>
    </row>
    <row r="2" spans="1:5" x14ac:dyDescent="0.25">
      <c r="A2" s="54" t="s">
        <v>0</v>
      </c>
      <c r="B2" s="56">
        <v>16352</v>
      </c>
      <c r="C2" s="56">
        <v>0</v>
      </c>
      <c r="D2" s="56">
        <v>5000</v>
      </c>
      <c r="E2" s="57">
        <v>21352</v>
      </c>
    </row>
    <row r="3" spans="1:5" x14ac:dyDescent="0.25">
      <c r="A3" s="54" t="s">
        <v>1</v>
      </c>
      <c r="B3" s="56">
        <v>93646</v>
      </c>
      <c r="C3" s="56">
        <v>12176</v>
      </c>
      <c r="D3" s="56">
        <v>0</v>
      </c>
      <c r="E3" s="57">
        <v>105822</v>
      </c>
    </row>
    <row r="4" spans="1:5" x14ac:dyDescent="0.25">
      <c r="A4" s="54" t="s">
        <v>2</v>
      </c>
      <c r="B4" s="56">
        <v>160357</v>
      </c>
      <c r="C4" s="56">
        <v>0</v>
      </c>
      <c r="D4" s="56">
        <v>0</v>
      </c>
      <c r="E4" s="57">
        <v>160357</v>
      </c>
    </row>
    <row r="5" spans="1:5" x14ac:dyDescent="0.25">
      <c r="A5" s="54" t="s">
        <v>4</v>
      </c>
      <c r="B5" s="56">
        <v>200006</v>
      </c>
      <c r="C5" s="56">
        <v>0</v>
      </c>
      <c r="D5" s="56">
        <v>0</v>
      </c>
      <c r="E5" s="57">
        <v>200006</v>
      </c>
    </row>
    <row r="6" spans="1:5" x14ac:dyDescent="0.25">
      <c r="A6" s="54" t="s">
        <v>5</v>
      </c>
      <c r="B6" s="56">
        <v>63200</v>
      </c>
      <c r="C6" s="56">
        <v>0</v>
      </c>
      <c r="D6" s="56">
        <v>0</v>
      </c>
      <c r="E6" s="57">
        <v>63200</v>
      </c>
    </row>
    <row r="7" spans="1:5" x14ac:dyDescent="0.25">
      <c r="A7" s="54" t="s">
        <v>6</v>
      </c>
      <c r="B7" s="56">
        <v>97125</v>
      </c>
      <c r="C7" s="56">
        <v>0</v>
      </c>
      <c r="D7" s="56">
        <v>0</v>
      </c>
      <c r="E7" s="57">
        <v>97125</v>
      </c>
    </row>
    <row r="8" spans="1:5" x14ac:dyDescent="0.25">
      <c r="A8" s="54" t="s">
        <v>7</v>
      </c>
      <c r="B8" s="56">
        <v>144086</v>
      </c>
      <c r="C8" s="56">
        <v>15240</v>
      </c>
      <c r="D8" s="56">
        <v>0</v>
      </c>
      <c r="E8" s="57">
        <v>159326</v>
      </c>
    </row>
    <row r="9" spans="1:5" x14ac:dyDescent="0.25">
      <c r="A9" s="54" t="s">
        <v>8</v>
      </c>
      <c r="B9" s="56">
        <v>220264</v>
      </c>
      <c r="C9" s="56">
        <v>59781</v>
      </c>
      <c r="D9" s="56">
        <v>0</v>
      </c>
      <c r="E9" s="57">
        <v>280045</v>
      </c>
    </row>
    <row r="10" spans="1:5" x14ac:dyDescent="0.25">
      <c r="A10" s="54" t="s">
        <v>9</v>
      </c>
      <c r="B10" s="56">
        <v>84902</v>
      </c>
      <c r="C10" s="56">
        <v>0</v>
      </c>
      <c r="D10" s="56">
        <v>0</v>
      </c>
      <c r="E10" s="57">
        <v>84902</v>
      </c>
    </row>
    <row r="11" spans="1:5" x14ac:dyDescent="0.25">
      <c r="A11" s="54" t="s">
        <v>10</v>
      </c>
      <c r="B11" s="56">
        <v>247975</v>
      </c>
      <c r="C11" s="56">
        <v>48387</v>
      </c>
      <c r="D11" s="56">
        <v>0</v>
      </c>
      <c r="E11" s="57">
        <v>296362</v>
      </c>
    </row>
    <row r="12" spans="1:5" x14ac:dyDescent="0.25">
      <c r="A12" s="54" t="s">
        <v>11</v>
      </c>
      <c r="B12" s="56">
        <v>90000</v>
      </c>
      <c r="C12" s="56">
        <v>21268</v>
      </c>
      <c r="D12" s="56">
        <v>1000</v>
      </c>
      <c r="E12" s="57">
        <v>112268</v>
      </c>
    </row>
    <row r="13" spans="1:5" x14ac:dyDescent="0.25">
      <c r="A13" s="54" t="s">
        <v>12</v>
      </c>
      <c r="B13" s="56">
        <v>153998</v>
      </c>
      <c r="C13" s="56">
        <v>57517</v>
      </c>
      <c r="D13" s="56">
        <v>1000</v>
      </c>
      <c r="E13" s="57">
        <v>212515</v>
      </c>
    </row>
    <row r="14" spans="1:5" x14ac:dyDescent="0.25">
      <c r="A14" s="54" t="s">
        <v>13</v>
      </c>
      <c r="B14" s="56">
        <v>165504</v>
      </c>
      <c r="C14" s="56">
        <v>14521</v>
      </c>
      <c r="D14" s="56">
        <v>1000</v>
      </c>
      <c r="E14" s="57">
        <v>181025</v>
      </c>
    </row>
    <row r="15" spans="1:5" x14ac:dyDescent="0.25">
      <c r="A15" s="54" t="s">
        <v>14</v>
      </c>
      <c r="B15" s="56">
        <v>246875</v>
      </c>
      <c r="C15" s="56">
        <v>207009</v>
      </c>
      <c r="D15" s="56">
        <v>0</v>
      </c>
      <c r="E15" s="57">
        <v>453884</v>
      </c>
    </row>
    <row r="16" spans="1:5" x14ac:dyDescent="0.25">
      <c r="A16" s="54" t="s">
        <v>15</v>
      </c>
      <c r="B16" s="56">
        <v>143684</v>
      </c>
      <c r="C16" s="56">
        <v>57517</v>
      </c>
      <c r="D16" s="56">
        <v>1000</v>
      </c>
      <c r="E16" s="57">
        <v>202201</v>
      </c>
    </row>
    <row r="17" spans="1:5" x14ac:dyDescent="0.25">
      <c r="A17" s="54" t="s">
        <v>16</v>
      </c>
      <c r="B17" s="56">
        <v>105000</v>
      </c>
      <c r="C17" s="56">
        <v>0</v>
      </c>
      <c r="D17" s="56">
        <v>0</v>
      </c>
      <c r="E17" s="57">
        <v>105000</v>
      </c>
    </row>
    <row r="18" spans="1:5" x14ac:dyDescent="0.25">
      <c r="A18" s="54" t="s">
        <v>207</v>
      </c>
      <c r="B18" s="56">
        <v>141963</v>
      </c>
      <c r="C18" s="56">
        <v>75579</v>
      </c>
      <c r="D18" s="56">
        <v>1000</v>
      </c>
      <c r="E18" s="57">
        <v>218542</v>
      </c>
    </row>
    <row r="19" spans="1:5" x14ac:dyDescent="0.25">
      <c r="A19" s="58" t="s">
        <v>17</v>
      </c>
      <c r="B19" s="56">
        <v>133849</v>
      </c>
      <c r="C19" s="56">
        <v>130608</v>
      </c>
      <c r="D19" s="56">
        <v>1000</v>
      </c>
      <c r="E19" s="57">
        <v>265457</v>
      </c>
    </row>
    <row r="20" spans="1:5" x14ac:dyDescent="0.25">
      <c r="A20" s="54" t="s">
        <v>19</v>
      </c>
      <c r="B20" s="56">
        <v>96499</v>
      </c>
      <c r="C20" s="56">
        <v>27434</v>
      </c>
      <c r="D20" s="56">
        <v>0</v>
      </c>
      <c r="E20" s="57">
        <v>123933</v>
      </c>
    </row>
    <row r="21" spans="1:5" x14ac:dyDescent="0.25">
      <c r="A21" s="54" t="s">
        <v>20</v>
      </c>
      <c r="B21" s="56">
        <v>159995</v>
      </c>
      <c r="C21" s="56">
        <v>528897</v>
      </c>
      <c r="D21" s="56">
        <v>6146</v>
      </c>
      <c r="E21" s="57">
        <v>695038</v>
      </c>
    </row>
    <row r="22" spans="1:5" x14ac:dyDescent="0.25">
      <c r="A22" s="54" t="s">
        <v>21</v>
      </c>
      <c r="B22" s="56">
        <v>70320</v>
      </c>
      <c r="C22" s="56">
        <v>0</v>
      </c>
      <c r="D22" s="56">
        <v>0</v>
      </c>
      <c r="E22" s="57">
        <v>70320</v>
      </c>
    </row>
    <row r="23" spans="1:5" x14ac:dyDescent="0.25">
      <c r="A23" s="58" t="s">
        <v>22</v>
      </c>
      <c r="B23" s="56">
        <v>203403</v>
      </c>
      <c r="C23" s="56">
        <v>72023</v>
      </c>
      <c r="D23" s="56">
        <v>0</v>
      </c>
      <c r="E23" s="57">
        <v>275426</v>
      </c>
    </row>
    <row r="24" spans="1:5" x14ac:dyDescent="0.25">
      <c r="A24" s="54" t="s">
        <v>23</v>
      </c>
      <c r="B24" s="56">
        <v>147625</v>
      </c>
      <c r="C24" s="56">
        <v>14985</v>
      </c>
      <c r="D24" s="56">
        <v>1200</v>
      </c>
      <c r="E24" s="57">
        <v>163810</v>
      </c>
    </row>
    <row r="25" spans="1:5" x14ac:dyDescent="0.25">
      <c r="A25" s="54" t="s">
        <v>24</v>
      </c>
      <c r="B25" s="56">
        <v>93646</v>
      </c>
      <c r="C25" s="56">
        <v>0</v>
      </c>
      <c r="D25" s="56">
        <v>0</v>
      </c>
      <c r="E25" s="57">
        <v>93646</v>
      </c>
    </row>
    <row r="26" spans="1:5" x14ac:dyDescent="0.25">
      <c r="A26" s="54" t="s">
        <v>25</v>
      </c>
      <c r="B26" s="56">
        <v>90535</v>
      </c>
      <c r="C26" s="56">
        <v>18486</v>
      </c>
      <c r="D26" s="56">
        <v>0</v>
      </c>
      <c r="E26" s="57">
        <v>109021</v>
      </c>
    </row>
    <row r="27" spans="1:5" x14ac:dyDescent="0.25">
      <c r="A27" s="54" t="s">
        <v>214</v>
      </c>
      <c r="B27" s="56">
        <v>162208</v>
      </c>
      <c r="C27" s="56">
        <v>88622</v>
      </c>
      <c r="D27" s="56">
        <v>0</v>
      </c>
      <c r="E27" s="57">
        <v>250830</v>
      </c>
    </row>
    <row r="28" spans="1:5" x14ac:dyDescent="0.25">
      <c r="A28" s="58" t="s">
        <v>216</v>
      </c>
      <c r="B28" s="56">
        <v>397221</v>
      </c>
      <c r="C28" s="56">
        <v>99577</v>
      </c>
      <c r="D28" s="56">
        <v>0</v>
      </c>
      <c r="E28" s="57">
        <v>502768</v>
      </c>
    </row>
    <row r="29" spans="1:5" x14ac:dyDescent="0.25">
      <c r="A29" s="58" t="s">
        <v>1884</v>
      </c>
      <c r="B29" s="56">
        <v>319653</v>
      </c>
      <c r="C29" s="56">
        <v>104921</v>
      </c>
      <c r="D29" s="56">
        <v>0</v>
      </c>
      <c r="E29" s="57">
        <v>424574</v>
      </c>
    </row>
    <row r="30" spans="1:5" x14ac:dyDescent="0.25">
      <c r="A30" s="54" t="s">
        <v>185</v>
      </c>
      <c r="B30" s="56">
        <v>80433</v>
      </c>
      <c r="C30" s="56">
        <v>8426</v>
      </c>
      <c r="D30" s="56">
        <v>0</v>
      </c>
      <c r="E30" s="57">
        <v>88859</v>
      </c>
    </row>
    <row r="31" spans="1:5" x14ac:dyDescent="0.25">
      <c r="A31" s="58" t="s">
        <v>29</v>
      </c>
      <c r="B31" s="56">
        <v>290013</v>
      </c>
      <c r="C31" s="56">
        <v>25000</v>
      </c>
      <c r="D31" s="56">
        <v>0</v>
      </c>
      <c r="E31" s="57">
        <v>315013</v>
      </c>
    </row>
    <row r="32" spans="1:5" x14ac:dyDescent="0.25">
      <c r="A32" s="58" t="s">
        <v>30</v>
      </c>
      <c r="B32" s="56">
        <v>279483</v>
      </c>
      <c r="C32" s="56">
        <v>0</v>
      </c>
      <c r="D32" s="56">
        <v>0</v>
      </c>
      <c r="E32" s="57">
        <v>279483</v>
      </c>
    </row>
    <row r="33" spans="1:5" x14ac:dyDescent="0.25">
      <c r="A33" s="54" t="s">
        <v>31</v>
      </c>
      <c r="B33" s="56">
        <v>60450</v>
      </c>
      <c r="C33" s="56">
        <v>42266</v>
      </c>
      <c r="D33" s="56">
        <v>0</v>
      </c>
      <c r="E33" s="57">
        <v>102716</v>
      </c>
    </row>
    <row r="34" spans="1:5" x14ac:dyDescent="0.25">
      <c r="A34" s="54" t="s">
        <v>32</v>
      </c>
      <c r="B34" s="56">
        <v>46036</v>
      </c>
      <c r="C34" s="56">
        <v>0</v>
      </c>
      <c r="D34" s="56">
        <v>0</v>
      </c>
      <c r="E34" s="57">
        <v>46036</v>
      </c>
    </row>
    <row r="35" spans="1:5" x14ac:dyDescent="0.25">
      <c r="A35" s="54" t="s">
        <v>33</v>
      </c>
      <c r="B35" s="56">
        <v>86290</v>
      </c>
      <c r="C35" s="56">
        <v>13759</v>
      </c>
      <c r="D35" s="56">
        <v>0</v>
      </c>
      <c r="E35" s="57">
        <v>100049</v>
      </c>
    </row>
    <row r="36" spans="1:5" x14ac:dyDescent="0.25">
      <c r="A36" s="54" t="s">
        <v>35</v>
      </c>
      <c r="B36" s="56">
        <v>57733</v>
      </c>
      <c r="C36" s="56">
        <v>0</v>
      </c>
      <c r="D36" s="56">
        <v>0</v>
      </c>
      <c r="E36" s="57">
        <v>57733</v>
      </c>
    </row>
    <row r="37" spans="1:5" x14ac:dyDescent="0.25">
      <c r="A37" s="58" t="s">
        <v>1885</v>
      </c>
      <c r="B37" s="56">
        <v>0</v>
      </c>
      <c r="C37" s="56">
        <v>6408</v>
      </c>
      <c r="D37" s="56">
        <v>0</v>
      </c>
      <c r="E37" s="57">
        <v>6408</v>
      </c>
    </row>
    <row r="38" spans="1:5" x14ac:dyDescent="0.25">
      <c r="A38" s="54" t="s">
        <v>37</v>
      </c>
      <c r="B38" s="56">
        <v>70320</v>
      </c>
      <c r="C38" s="56">
        <v>0</v>
      </c>
      <c r="D38" s="56">
        <v>0</v>
      </c>
      <c r="E38" s="57">
        <v>70320</v>
      </c>
    </row>
    <row r="39" spans="1:5" x14ac:dyDescent="0.25">
      <c r="A39" s="54" t="s">
        <v>38</v>
      </c>
      <c r="B39" s="56">
        <v>178678</v>
      </c>
      <c r="C39" s="56">
        <v>95692</v>
      </c>
      <c r="D39" s="56">
        <v>0</v>
      </c>
      <c r="E39" s="57">
        <v>274370</v>
      </c>
    </row>
    <row r="40" spans="1:5" x14ac:dyDescent="0.25">
      <c r="A40" s="54" t="s">
        <v>184</v>
      </c>
      <c r="B40" s="56">
        <v>288107</v>
      </c>
      <c r="C40" s="56">
        <v>168793</v>
      </c>
      <c r="D40" s="56">
        <v>50000</v>
      </c>
      <c r="E40" s="57">
        <v>506900</v>
      </c>
    </row>
    <row r="41" spans="1:5" x14ac:dyDescent="0.25">
      <c r="A41" s="54" t="s">
        <v>40</v>
      </c>
      <c r="B41" s="56">
        <v>198173</v>
      </c>
      <c r="C41" s="56">
        <v>11533</v>
      </c>
      <c r="D41" s="56">
        <v>0</v>
      </c>
      <c r="E41" s="57">
        <v>209706</v>
      </c>
    </row>
    <row r="42" spans="1:5" x14ac:dyDescent="0.25">
      <c r="A42" s="54" t="s">
        <v>41</v>
      </c>
      <c r="B42" s="56">
        <v>198173</v>
      </c>
      <c r="C42" s="56">
        <v>0</v>
      </c>
      <c r="D42" s="56">
        <v>0</v>
      </c>
      <c r="E42" s="57">
        <v>198173</v>
      </c>
    </row>
    <row r="43" spans="1:5" x14ac:dyDescent="0.25">
      <c r="A43" s="54" t="s">
        <v>42</v>
      </c>
      <c r="B43" s="56">
        <v>169517</v>
      </c>
      <c r="C43" s="56">
        <v>57748</v>
      </c>
      <c r="D43" s="56">
        <v>0</v>
      </c>
      <c r="E43" s="57">
        <v>227265</v>
      </c>
    </row>
    <row r="44" spans="1:5" x14ac:dyDescent="0.25">
      <c r="A44" s="54" t="s">
        <v>43</v>
      </c>
      <c r="B44" s="56">
        <v>198175</v>
      </c>
      <c r="C44" s="56">
        <v>9902</v>
      </c>
      <c r="D44" s="56">
        <v>0</v>
      </c>
      <c r="E44" s="57">
        <v>208077</v>
      </c>
    </row>
    <row r="45" spans="1:5" x14ac:dyDescent="0.25">
      <c r="A45" s="54" t="s">
        <v>44</v>
      </c>
      <c r="B45" s="56">
        <v>198381</v>
      </c>
      <c r="C45" s="56">
        <v>30451</v>
      </c>
      <c r="D45" s="56">
        <v>0</v>
      </c>
      <c r="E45" s="57">
        <v>228832</v>
      </c>
    </row>
    <row r="46" spans="1:5" x14ac:dyDescent="0.25">
      <c r="A46" s="54" t="s">
        <v>45</v>
      </c>
      <c r="B46" s="56">
        <v>198621</v>
      </c>
      <c r="C46" s="56">
        <v>6054</v>
      </c>
      <c r="D46" s="56">
        <v>0</v>
      </c>
      <c r="E46" s="57">
        <v>204675</v>
      </c>
    </row>
    <row r="47" spans="1:5" x14ac:dyDescent="0.25">
      <c r="A47" s="54" t="s">
        <v>46</v>
      </c>
      <c r="B47" s="56">
        <v>198173</v>
      </c>
      <c r="C47" s="56">
        <v>18092</v>
      </c>
      <c r="D47" s="56">
        <v>0</v>
      </c>
      <c r="E47" s="57">
        <v>216265</v>
      </c>
    </row>
    <row r="48" spans="1:5" x14ac:dyDescent="0.25">
      <c r="A48" s="54" t="s">
        <v>47</v>
      </c>
      <c r="B48" s="56">
        <v>0</v>
      </c>
      <c r="C48" s="56">
        <v>14009</v>
      </c>
      <c r="D48" s="56">
        <v>0</v>
      </c>
      <c r="E48" s="57">
        <v>14009</v>
      </c>
    </row>
    <row r="49" spans="1:5" x14ac:dyDescent="0.25">
      <c r="A49" s="54" t="s">
        <v>48</v>
      </c>
      <c r="B49" s="56">
        <v>210186</v>
      </c>
      <c r="C49" s="56">
        <v>0</v>
      </c>
      <c r="D49" s="56">
        <v>0</v>
      </c>
      <c r="E49" s="57">
        <v>210186</v>
      </c>
    </row>
    <row r="50" spans="1:5" x14ac:dyDescent="0.25">
      <c r="A50" s="58" t="s">
        <v>49</v>
      </c>
      <c r="B50" s="56">
        <v>20000</v>
      </c>
      <c r="C50" s="56">
        <v>4922</v>
      </c>
      <c r="D50" s="56">
        <v>0</v>
      </c>
      <c r="E50" s="57">
        <v>24922</v>
      </c>
    </row>
    <row r="51" spans="1:5" x14ac:dyDescent="0.25">
      <c r="A51" s="54" t="s">
        <v>50</v>
      </c>
      <c r="B51" s="56">
        <v>19224</v>
      </c>
      <c r="C51" s="56">
        <v>8767</v>
      </c>
      <c r="D51" s="56">
        <v>0</v>
      </c>
      <c r="E51" s="57">
        <v>27991</v>
      </c>
    </row>
    <row r="52" spans="1:5" x14ac:dyDescent="0.25">
      <c r="A52" s="54" t="s">
        <v>51</v>
      </c>
      <c r="B52" s="56">
        <v>21000</v>
      </c>
      <c r="C52" s="56">
        <v>0</v>
      </c>
      <c r="D52" s="56">
        <v>0</v>
      </c>
      <c r="E52" s="57">
        <v>21000</v>
      </c>
    </row>
    <row r="53" spans="1:5" x14ac:dyDescent="0.25">
      <c r="A53" s="54" t="s">
        <v>52</v>
      </c>
      <c r="B53" s="56">
        <v>142748</v>
      </c>
      <c r="C53" s="56">
        <v>0</v>
      </c>
      <c r="D53" s="56">
        <v>60000</v>
      </c>
      <c r="E53" s="57">
        <v>202748</v>
      </c>
    </row>
    <row r="54" spans="1:5" x14ac:dyDescent="0.25">
      <c r="A54" s="54" t="s">
        <v>183</v>
      </c>
      <c r="B54" s="56">
        <v>176056</v>
      </c>
      <c r="C54" s="56">
        <v>32765</v>
      </c>
      <c r="D54" s="56">
        <v>0</v>
      </c>
      <c r="E54" s="57">
        <v>208821</v>
      </c>
    </row>
    <row r="55" spans="1:5" x14ac:dyDescent="0.25">
      <c r="A55" s="54" t="s">
        <v>54</v>
      </c>
      <c r="B55" s="56">
        <v>164039</v>
      </c>
      <c r="C55" s="56">
        <v>0</v>
      </c>
      <c r="D55" s="56">
        <v>0</v>
      </c>
      <c r="E55" s="57">
        <v>164039</v>
      </c>
    </row>
    <row r="56" spans="1:5" x14ac:dyDescent="0.25">
      <c r="A56" s="54" t="s">
        <v>55</v>
      </c>
      <c r="B56" s="56">
        <v>83936</v>
      </c>
      <c r="C56" s="56">
        <v>0</v>
      </c>
      <c r="D56" s="56">
        <v>0</v>
      </c>
      <c r="E56" s="57">
        <v>83936</v>
      </c>
    </row>
    <row r="57" spans="1:5" x14ac:dyDescent="0.25">
      <c r="A57" s="54" t="s">
        <v>56</v>
      </c>
      <c r="B57" s="56">
        <v>92456</v>
      </c>
      <c r="C57" s="56">
        <v>48500</v>
      </c>
      <c r="D57" s="56">
        <v>10000</v>
      </c>
      <c r="E57" s="57">
        <v>150956</v>
      </c>
    </row>
    <row r="58" spans="1:5" x14ac:dyDescent="0.25">
      <c r="A58" s="54" t="s">
        <v>57</v>
      </c>
      <c r="B58" s="56">
        <v>88000</v>
      </c>
      <c r="C58" s="56">
        <v>0</v>
      </c>
      <c r="D58" s="56">
        <v>0</v>
      </c>
      <c r="E58" s="57">
        <v>88000</v>
      </c>
    </row>
    <row r="59" spans="1:5" x14ac:dyDescent="0.25">
      <c r="A59" s="54" t="s">
        <v>59</v>
      </c>
      <c r="B59" s="56">
        <v>60450</v>
      </c>
      <c r="C59" s="56">
        <v>15479</v>
      </c>
      <c r="D59" s="56">
        <v>0</v>
      </c>
      <c r="E59" s="57">
        <v>75929</v>
      </c>
    </row>
    <row r="60" spans="1:5" x14ac:dyDescent="0.25">
      <c r="A60" s="54" t="s">
        <v>60</v>
      </c>
      <c r="B60" s="56">
        <v>63516</v>
      </c>
      <c r="C60" s="56">
        <v>0</v>
      </c>
      <c r="D60" s="56">
        <v>0</v>
      </c>
      <c r="E60" s="57">
        <v>63516</v>
      </c>
    </row>
    <row r="61" spans="1:5" x14ac:dyDescent="0.25">
      <c r="A61" s="54" t="s">
        <v>61</v>
      </c>
      <c r="B61" s="56">
        <v>77018</v>
      </c>
      <c r="C61" s="56">
        <v>16349</v>
      </c>
      <c r="D61" s="56">
        <v>0</v>
      </c>
      <c r="E61" s="57">
        <v>93367</v>
      </c>
    </row>
    <row r="62" spans="1:5" x14ac:dyDescent="0.25">
      <c r="A62" s="54" t="s">
        <v>62</v>
      </c>
      <c r="B62" s="56">
        <v>778272</v>
      </c>
      <c r="C62" s="56">
        <v>0</v>
      </c>
      <c r="D62" s="56">
        <v>0</v>
      </c>
      <c r="E62" s="57">
        <v>778272</v>
      </c>
    </row>
    <row r="63" spans="1:5" x14ac:dyDescent="0.25">
      <c r="A63" s="54" t="s">
        <v>64</v>
      </c>
      <c r="B63" s="56">
        <v>352423</v>
      </c>
      <c r="C63" s="56">
        <v>0</v>
      </c>
      <c r="D63" s="56">
        <v>0</v>
      </c>
      <c r="E63" s="57">
        <v>352423</v>
      </c>
    </row>
    <row r="64" spans="1:5" x14ac:dyDescent="0.25">
      <c r="A64" s="54" t="s">
        <v>66</v>
      </c>
      <c r="B64" s="56">
        <v>26538</v>
      </c>
      <c r="C64" s="56">
        <v>0</v>
      </c>
      <c r="D64" s="56">
        <v>0</v>
      </c>
      <c r="E64" s="57">
        <v>26538</v>
      </c>
    </row>
    <row r="65" spans="1:5" x14ac:dyDescent="0.25">
      <c r="A65" s="58" t="s">
        <v>67</v>
      </c>
      <c r="B65" s="56">
        <v>60450</v>
      </c>
      <c r="C65" s="56">
        <v>0</v>
      </c>
      <c r="D65" s="56">
        <v>0</v>
      </c>
      <c r="E65" s="57">
        <v>60450</v>
      </c>
    </row>
    <row r="66" spans="1:5" x14ac:dyDescent="0.25">
      <c r="A66" s="58" t="s">
        <v>68</v>
      </c>
      <c r="B66" s="56">
        <v>149356</v>
      </c>
      <c r="C66" s="56">
        <v>0</v>
      </c>
      <c r="D66" s="56">
        <v>0</v>
      </c>
      <c r="E66" s="57">
        <v>149356</v>
      </c>
    </row>
    <row r="67" spans="1:5" x14ac:dyDescent="0.25">
      <c r="A67" s="54" t="s">
        <v>69</v>
      </c>
      <c r="B67" s="56">
        <v>188800</v>
      </c>
      <c r="C67" s="56">
        <v>37405</v>
      </c>
      <c r="D67" s="56">
        <v>0</v>
      </c>
      <c r="E67" s="57">
        <v>226205</v>
      </c>
    </row>
    <row r="68" spans="1:5" x14ac:dyDescent="0.25">
      <c r="A68" s="54" t="s">
        <v>70</v>
      </c>
      <c r="B68" s="56">
        <v>108892</v>
      </c>
      <c r="C68" s="56">
        <v>38303</v>
      </c>
      <c r="D68" s="56">
        <v>0</v>
      </c>
      <c r="E68" s="57">
        <v>147195</v>
      </c>
    </row>
    <row r="69" spans="1:5" x14ac:dyDescent="0.25">
      <c r="A69" s="54" t="s">
        <v>71</v>
      </c>
      <c r="B69" s="56">
        <v>767934</v>
      </c>
      <c r="C69" s="56">
        <v>0</v>
      </c>
      <c r="D69" s="56">
        <v>0</v>
      </c>
      <c r="E69" s="57">
        <v>767934</v>
      </c>
    </row>
    <row r="70" spans="1:5" x14ac:dyDescent="0.25">
      <c r="A70" s="54" t="s">
        <v>72</v>
      </c>
      <c r="B70" s="56">
        <v>872578</v>
      </c>
      <c r="C70" s="56">
        <v>0</v>
      </c>
      <c r="D70" s="56">
        <v>0</v>
      </c>
      <c r="E70" s="57">
        <v>872578</v>
      </c>
    </row>
    <row r="71" spans="1:5" x14ac:dyDescent="0.25">
      <c r="A71" s="54" t="s">
        <v>74</v>
      </c>
      <c r="B71" s="56">
        <v>78136</v>
      </c>
      <c r="C71" s="56">
        <v>7364</v>
      </c>
      <c r="D71" s="56">
        <v>0</v>
      </c>
      <c r="E71" s="57">
        <v>85500</v>
      </c>
    </row>
    <row r="72" spans="1:5" x14ac:dyDescent="0.25">
      <c r="A72" s="54" t="s">
        <v>75</v>
      </c>
      <c r="B72" s="56">
        <v>110066</v>
      </c>
      <c r="C72" s="56">
        <v>0</v>
      </c>
      <c r="D72" s="56">
        <v>0</v>
      </c>
      <c r="E72" s="57">
        <v>110066</v>
      </c>
    </row>
    <row r="73" spans="1:5" x14ac:dyDescent="0.25">
      <c r="A73" s="54" t="s">
        <v>76</v>
      </c>
      <c r="B73" s="56">
        <v>93646</v>
      </c>
      <c r="C73" s="56">
        <v>0</v>
      </c>
      <c r="D73" s="56">
        <v>5000</v>
      </c>
      <c r="E73" s="57">
        <v>98646</v>
      </c>
    </row>
    <row r="74" spans="1:5" x14ac:dyDescent="0.25">
      <c r="A74" s="54" t="s">
        <v>182</v>
      </c>
      <c r="B74" s="56">
        <v>90794</v>
      </c>
      <c r="C74" s="56">
        <v>10000</v>
      </c>
      <c r="D74" s="56">
        <v>0</v>
      </c>
      <c r="E74" s="57">
        <v>100794</v>
      </c>
    </row>
    <row r="75" spans="1:5" x14ac:dyDescent="0.25">
      <c r="A75" s="54" t="s">
        <v>77</v>
      </c>
      <c r="B75" s="56">
        <v>90794</v>
      </c>
      <c r="C75" s="56">
        <v>0</v>
      </c>
      <c r="D75" s="56">
        <v>0</v>
      </c>
      <c r="E75" s="57">
        <v>90794</v>
      </c>
    </row>
    <row r="76" spans="1:5" x14ac:dyDescent="0.25">
      <c r="A76" s="54" t="s">
        <v>78</v>
      </c>
      <c r="B76" s="56">
        <v>90794</v>
      </c>
      <c r="C76" s="56">
        <v>0</v>
      </c>
      <c r="D76" s="56">
        <v>0</v>
      </c>
      <c r="E76" s="57">
        <v>90794</v>
      </c>
    </row>
    <row r="77" spans="1:5" x14ac:dyDescent="0.25">
      <c r="A77" s="54" t="s">
        <v>79</v>
      </c>
      <c r="B77" s="56">
        <v>91304</v>
      </c>
      <c r="C77" s="56">
        <v>29170</v>
      </c>
      <c r="D77" s="56">
        <v>0</v>
      </c>
      <c r="E77" s="57">
        <v>120474</v>
      </c>
    </row>
    <row r="78" spans="1:5" x14ac:dyDescent="0.25">
      <c r="A78" s="54" t="s">
        <v>181</v>
      </c>
      <c r="B78" s="56">
        <v>10000</v>
      </c>
      <c r="C78" s="56">
        <v>0</v>
      </c>
      <c r="D78" s="56">
        <v>0</v>
      </c>
      <c r="E78" s="57">
        <v>10000</v>
      </c>
    </row>
    <row r="79" spans="1:5" x14ac:dyDescent="0.25">
      <c r="A79" s="54" t="s">
        <v>80</v>
      </c>
      <c r="B79" s="56">
        <v>90794</v>
      </c>
      <c r="C79" s="56">
        <v>0</v>
      </c>
      <c r="D79" s="56">
        <v>0</v>
      </c>
      <c r="E79" s="57">
        <v>90794</v>
      </c>
    </row>
    <row r="80" spans="1:5" x14ac:dyDescent="0.25">
      <c r="A80" s="54" t="s">
        <v>82</v>
      </c>
      <c r="B80" s="56">
        <v>161589</v>
      </c>
      <c r="C80" s="56">
        <v>130929</v>
      </c>
      <c r="D80" s="56">
        <v>0</v>
      </c>
      <c r="E80" s="57">
        <v>292518</v>
      </c>
    </row>
    <row r="81" spans="1:5" x14ac:dyDescent="0.25">
      <c r="A81" s="58" t="s">
        <v>83</v>
      </c>
      <c r="B81" s="56">
        <v>279694</v>
      </c>
      <c r="C81" s="56">
        <v>76259</v>
      </c>
      <c r="D81" s="56">
        <v>0</v>
      </c>
      <c r="E81" s="57">
        <v>355953</v>
      </c>
    </row>
    <row r="82" spans="1:5" x14ac:dyDescent="0.25">
      <c r="A82" s="54" t="s">
        <v>84</v>
      </c>
      <c r="B82" s="56">
        <v>15229</v>
      </c>
      <c r="C82" s="56">
        <v>0</v>
      </c>
      <c r="D82" s="56">
        <v>0</v>
      </c>
      <c r="E82" s="57">
        <v>15229</v>
      </c>
    </row>
    <row r="83" spans="1:5" x14ac:dyDescent="0.25">
      <c r="A83" s="58" t="s">
        <v>85</v>
      </c>
      <c r="B83" s="56">
        <v>165061</v>
      </c>
      <c r="C83" s="56">
        <v>32428</v>
      </c>
      <c r="D83" s="56">
        <v>0</v>
      </c>
      <c r="E83" s="57">
        <v>197489</v>
      </c>
    </row>
    <row r="84" spans="1:5" x14ac:dyDescent="0.25">
      <c r="A84" s="54" t="s">
        <v>86</v>
      </c>
      <c r="B84" s="56">
        <v>90794</v>
      </c>
      <c r="C84" s="56">
        <v>0</v>
      </c>
      <c r="D84" s="56">
        <v>0</v>
      </c>
      <c r="E84" s="57">
        <v>90794</v>
      </c>
    </row>
    <row r="85" spans="1:5" x14ac:dyDescent="0.25">
      <c r="A85" s="54" t="s">
        <v>87</v>
      </c>
      <c r="B85" s="56">
        <v>357632</v>
      </c>
      <c r="C85" s="56">
        <v>39878</v>
      </c>
      <c r="D85" s="56">
        <v>0</v>
      </c>
      <c r="E85" s="57">
        <v>397510</v>
      </c>
    </row>
    <row r="86" spans="1:5" x14ac:dyDescent="0.25">
      <c r="A86" s="54" t="s">
        <v>88</v>
      </c>
      <c r="B86" s="56">
        <v>95000</v>
      </c>
      <c r="C86" s="56">
        <v>0</v>
      </c>
      <c r="D86" s="56">
        <v>0</v>
      </c>
      <c r="E86" s="57">
        <v>95000</v>
      </c>
    </row>
    <row r="87" spans="1:5" x14ac:dyDescent="0.25">
      <c r="A87" s="54" t="s">
        <v>89</v>
      </c>
      <c r="B87" s="56">
        <v>15193</v>
      </c>
      <c r="C87" s="56">
        <v>0</v>
      </c>
      <c r="D87" s="56">
        <v>0</v>
      </c>
      <c r="E87" s="57">
        <v>15193</v>
      </c>
    </row>
    <row r="88" spans="1:5" x14ac:dyDescent="0.25">
      <c r="A88" s="54" t="s">
        <v>90</v>
      </c>
      <c r="B88" s="56">
        <v>376279</v>
      </c>
      <c r="C88" s="56">
        <v>40000</v>
      </c>
      <c r="D88" s="56">
        <v>0</v>
      </c>
      <c r="E88" s="57">
        <v>416279</v>
      </c>
    </row>
    <row r="89" spans="1:5" x14ac:dyDescent="0.25">
      <c r="A89" s="54" t="s">
        <v>91</v>
      </c>
      <c r="B89" s="56">
        <v>176628</v>
      </c>
      <c r="C89" s="56">
        <v>0</v>
      </c>
      <c r="D89" s="56">
        <v>4282</v>
      </c>
      <c r="E89" s="57">
        <v>180910</v>
      </c>
    </row>
    <row r="90" spans="1:5" x14ac:dyDescent="0.25">
      <c r="A90" s="58" t="s">
        <v>92</v>
      </c>
      <c r="B90" s="56">
        <v>145918</v>
      </c>
      <c r="C90" s="56">
        <v>0</v>
      </c>
      <c r="D90" s="56">
        <v>0</v>
      </c>
      <c r="E90" s="57">
        <v>145918</v>
      </c>
    </row>
    <row r="91" spans="1:5" x14ac:dyDescent="0.25">
      <c r="A91" s="58" t="s">
        <v>93</v>
      </c>
      <c r="B91" s="56">
        <v>148516</v>
      </c>
      <c r="C91" s="56">
        <v>235159</v>
      </c>
      <c r="D91" s="56">
        <v>1000</v>
      </c>
      <c r="E91" s="57">
        <v>384675</v>
      </c>
    </row>
    <row r="92" spans="1:5" x14ac:dyDescent="0.25">
      <c r="A92" s="54" t="s">
        <v>94</v>
      </c>
      <c r="B92" s="56">
        <v>594052</v>
      </c>
      <c r="C92" s="56">
        <v>14521</v>
      </c>
      <c r="D92" s="56">
        <v>0</v>
      </c>
      <c r="E92" s="57">
        <v>608573</v>
      </c>
    </row>
    <row r="93" spans="1:5" x14ac:dyDescent="0.25">
      <c r="A93" s="54" t="s">
        <v>95</v>
      </c>
      <c r="B93" s="56">
        <v>77433</v>
      </c>
      <c r="C93" s="56">
        <v>0</v>
      </c>
      <c r="D93" s="56">
        <v>4000</v>
      </c>
      <c r="E93" s="57">
        <v>81433</v>
      </c>
    </row>
    <row r="94" spans="1:5" x14ac:dyDescent="0.25">
      <c r="A94" s="54" t="s">
        <v>96</v>
      </c>
      <c r="B94" s="56">
        <v>155236</v>
      </c>
      <c r="C94" s="56">
        <v>0</v>
      </c>
      <c r="D94" s="56">
        <v>1000</v>
      </c>
      <c r="E94" s="57">
        <v>156236</v>
      </c>
    </row>
    <row r="95" spans="1:5" x14ac:dyDescent="0.25">
      <c r="A95" s="54" t="s">
        <v>180</v>
      </c>
      <c r="B95" s="56">
        <v>84902</v>
      </c>
      <c r="C95" s="56">
        <v>0</v>
      </c>
      <c r="D95" s="56">
        <v>0</v>
      </c>
      <c r="E95" s="57">
        <v>84902</v>
      </c>
    </row>
    <row r="96" spans="1:5" x14ac:dyDescent="0.25">
      <c r="A96" s="54" t="s">
        <v>97</v>
      </c>
      <c r="B96" s="56">
        <v>0</v>
      </c>
      <c r="C96" s="56">
        <v>41400</v>
      </c>
      <c r="D96" s="56">
        <v>0</v>
      </c>
      <c r="E96" s="57">
        <v>41400</v>
      </c>
    </row>
    <row r="97" spans="1:5" x14ac:dyDescent="0.25">
      <c r="A97" s="58" t="s">
        <v>209</v>
      </c>
      <c r="B97" s="56">
        <v>93646</v>
      </c>
      <c r="C97" s="56">
        <v>0</v>
      </c>
      <c r="D97" s="56">
        <v>0</v>
      </c>
      <c r="E97" s="57">
        <v>93646</v>
      </c>
    </row>
    <row r="98" spans="1:5" x14ac:dyDescent="0.25">
      <c r="A98" s="54" t="s">
        <v>98</v>
      </c>
      <c r="B98" s="56">
        <v>102204</v>
      </c>
      <c r="C98" s="56">
        <v>0</v>
      </c>
      <c r="D98" s="56">
        <v>0</v>
      </c>
      <c r="E98" s="57">
        <v>102204</v>
      </c>
    </row>
    <row r="99" spans="1:5" x14ac:dyDescent="0.25">
      <c r="A99" s="54" t="s">
        <v>99</v>
      </c>
      <c r="B99" s="56">
        <v>17500</v>
      </c>
      <c r="C99" s="56">
        <v>0</v>
      </c>
      <c r="D99" s="56">
        <v>0</v>
      </c>
      <c r="E99" s="57">
        <v>17500</v>
      </c>
    </row>
    <row r="100" spans="1:5" x14ac:dyDescent="0.25">
      <c r="A100" s="54" t="s">
        <v>100</v>
      </c>
      <c r="B100" s="56">
        <v>12656</v>
      </c>
      <c r="C100" s="56">
        <v>0</v>
      </c>
      <c r="D100" s="56">
        <v>0</v>
      </c>
      <c r="E100" s="57">
        <v>12656</v>
      </c>
    </row>
    <row r="101" spans="1:5" x14ac:dyDescent="0.25">
      <c r="A101" s="58" t="s">
        <v>101</v>
      </c>
      <c r="B101" s="56">
        <v>262305</v>
      </c>
      <c r="C101" s="56">
        <v>0</v>
      </c>
      <c r="D101" s="56">
        <v>0</v>
      </c>
      <c r="E101" s="57">
        <v>262305</v>
      </c>
    </row>
    <row r="102" spans="1:5" x14ac:dyDescent="0.25">
      <c r="A102" s="54" t="s">
        <v>199</v>
      </c>
      <c r="B102" s="56">
        <v>96499</v>
      </c>
      <c r="C102" s="56">
        <v>0</v>
      </c>
      <c r="D102" s="56">
        <v>0</v>
      </c>
      <c r="E102" s="57">
        <v>96499</v>
      </c>
    </row>
    <row r="103" spans="1:5" x14ac:dyDescent="0.25">
      <c r="A103" s="54" t="s">
        <v>102</v>
      </c>
      <c r="B103" s="56">
        <v>729921</v>
      </c>
      <c r="C103" s="56">
        <v>0</v>
      </c>
      <c r="D103" s="56">
        <v>0</v>
      </c>
      <c r="E103" s="57">
        <v>729921</v>
      </c>
    </row>
    <row r="104" spans="1:5" x14ac:dyDescent="0.25">
      <c r="A104" s="58" t="s">
        <v>103</v>
      </c>
      <c r="B104" s="56">
        <v>179671</v>
      </c>
      <c r="C104" s="56">
        <v>65542</v>
      </c>
      <c r="D104" s="56">
        <v>0</v>
      </c>
      <c r="E104" s="57">
        <v>245213</v>
      </c>
    </row>
    <row r="105" spans="1:5" x14ac:dyDescent="0.25">
      <c r="A105" s="58" t="s">
        <v>104</v>
      </c>
      <c r="B105" s="56">
        <v>159540</v>
      </c>
      <c r="C105" s="56">
        <v>26063</v>
      </c>
      <c r="D105" s="56">
        <v>0</v>
      </c>
      <c r="E105" s="57">
        <v>185603</v>
      </c>
    </row>
    <row r="106" spans="1:5" x14ac:dyDescent="0.25">
      <c r="A106" s="54" t="s">
        <v>179</v>
      </c>
      <c r="B106" s="56">
        <v>0</v>
      </c>
      <c r="C106" s="56">
        <v>0</v>
      </c>
      <c r="D106" s="56">
        <v>0</v>
      </c>
      <c r="E106" s="57">
        <v>15000</v>
      </c>
    </row>
    <row r="107" spans="1:5" x14ac:dyDescent="0.25">
      <c r="A107" s="58" t="s">
        <v>204</v>
      </c>
      <c r="B107" s="56">
        <v>214267</v>
      </c>
      <c r="C107" s="56">
        <v>67407</v>
      </c>
      <c r="D107" s="56">
        <v>0</v>
      </c>
      <c r="E107" s="57">
        <v>281674</v>
      </c>
    </row>
    <row r="108" spans="1:5" x14ac:dyDescent="0.25">
      <c r="A108" s="54" t="s">
        <v>106</v>
      </c>
      <c r="B108" s="56">
        <v>17192</v>
      </c>
      <c r="C108" s="56">
        <v>0</v>
      </c>
      <c r="D108" s="56">
        <v>0</v>
      </c>
      <c r="E108" s="57">
        <v>17192</v>
      </c>
    </row>
    <row r="109" spans="1:5" x14ac:dyDescent="0.25">
      <c r="A109" s="54" t="s">
        <v>107</v>
      </c>
      <c r="B109" s="56">
        <v>65459</v>
      </c>
      <c r="C109" s="56">
        <v>8247</v>
      </c>
      <c r="D109" s="56">
        <v>0</v>
      </c>
      <c r="E109" s="57">
        <v>73706</v>
      </c>
    </row>
    <row r="110" spans="1:5" x14ac:dyDescent="0.25">
      <c r="A110" s="58" t="s">
        <v>108</v>
      </c>
      <c r="B110" s="56">
        <v>235914</v>
      </c>
      <c r="C110" s="56">
        <v>0</v>
      </c>
      <c r="D110" s="56">
        <v>0</v>
      </c>
      <c r="E110" s="57">
        <v>235914</v>
      </c>
    </row>
    <row r="111" spans="1:5" x14ac:dyDescent="0.25">
      <c r="A111" s="58" t="s">
        <v>109</v>
      </c>
      <c r="B111" s="56">
        <v>175078</v>
      </c>
      <c r="C111" s="56">
        <v>115512</v>
      </c>
      <c r="D111" s="56">
        <v>15000</v>
      </c>
      <c r="E111" s="57">
        <v>305590</v>
      </c>
    </row>
    <row r="112" spans="1:5" x14ac:dyDescent="0.25">
      <c r="A112" s="54" t="s">
        <v>110</v>
      </c>
      <c r="B112" s="56">
        <v>96499</v>
      </c>
      <c r="C112" s="56">
        <v>0</v>
      </c>
      <c r="D112" s="56">
        <v>0</v>
      </c>
      <c r="E112" s="57">
        <v>96499</v>
      </c>
    </row>
    <row r="113" spans="1:5" x14ac:dyDescent="0.25">
      <c r="A113" s="54" t="s">
        <v>112</v>
      </c>
      <c r="B113" s="56">
        <v>17591</v>
      </c>
      <c r="C113" s="56">
        <v>0</v>
      </c>
      <c r="D113" s="56">
        <v>0</v>
      </c>
      <c r="E113" s="57">
        <v>17591</v>
      </c>
    </row>
    <row r="114" spans="1:5" x14ac:dyDescent="0.25">
      <c r="A114" s="54" t="s">
        <v>113</v>
      </c>
      <c r="B114" s="56">
        <v>143750</v>
      </c>
      <c r="C114" s="56">
        <v>0</v>
      </c>
      <c r="D114" s="56">
        <v>0</v>
      </c>
      <c r="E114" s="57">
        <v>143750</v>
      </c>
    </row>
    <row r="115" spans="1:5" x14ac:dyDescent="0.25">
      <c r="A115" s="54" t="s">
        <v>114</v>
      </c>
      <c r="B115" s="56">
        <v>71788</v>
      </c>
      <c r="C115" s="56">
        <v>0</v>
      </c>
      <c r="D115" s="56">
        <v>0</v>
      </c>
      <c r="E115" s="57">
        <v>71788</v>
      </c>
    </row>
    <row r="116" spans="1:5" x14ac:dyDescent="0.25">
      <c r="A116" s="58" t="s">
        <v>203</v>
      </c>
      <c r="B116" s="56">
        <v>143879</v>
      </c>
      <c r="C116" s="56">
        <v>27071</v>
      </c>
      <c r="D116" s="56">
        <v>0</v>
      </c>
      <c r="E116" s="57">
        <v>170950</v>
      </c>
    </row>
    <row r="117" spans="1:5" x14ac:dyDescent="0.25">
      <c r="A117" s="54" t="s">
        <v>116</v>
      </c>
      <c r="B117" s="56">
        <v>165511</v>
      </c>
      <c r="C117" s="56">
        <v>74201</v>
      </c>
      <c r="D117" s="56">
        <v>0</v>
      </c>
      <c r="E117" s="57">
        <v>239712</v>
      </c>
    </row>
    <row r="118" spans="1:5" x14ac:dyDescent="0.25">
      <c r="A118" s="54" t="s">
        <v>117</v>
      </c>
      <c r="B118" s="56">
        <v>229891</v>
      </c>
      <c r="C118" s="56">
        <v>0</v>
      </c>
      <c r="D118" s="56">
        <v>0</v>
      </c>
      <c r="E118" s="57">
        <v>229891</v>
      </c>
    </row>
    <row r="119" spans="1:5" x14ac:dyDescent="0.25">
      <c r="A119" s="54" t="s">
        <v>118</v>
      </c>
      <c r="B119" s="56">
        <v>162859</v>
      </c>
      <c r="C119" s="56">
        <v>37697</v>
      </c>
      <c r="D119" s="56">
        <v>0</v>
      </c>
      <c r="E119" s="57">
        <v>200556</v>
      </c>
    </row>
    <row r="120" spans="1:5" x14ac:dyDescent="0.25">
      <c r="A120" s="54" t="s">
        <v>119</v>
      </c>
      <c r="B120" s="56">
        <v>93646</v>
      </c>
      <c r="C120" s="56">
        <v>22861</v>
      </c>
      <c r="D120" s="56">
        <v>0</v>
      </c>
      <c r="E120" s="57">
        <v>116507</v>
      </c>
    </row>
    <row r="121" spans="1:5" x14ac:dyDescent="0.25">
      <c r="A121" s="54" t="s">
        <v>206</v>
      </c>
      <c r="B121" s="56">
        <v>0</v>
      </c>
      <c r="C121" s="56">
        <v>149956</v>
      </c>
      <c r="D121" s="56">
        <v>0</v>
      </c>
      <c r="E121" s="57">
        <v>149956</v>
      </c>
    </row>
    <row r="122" spans="1:5" x14ac:dyDescent="0.25">
      <c r="A122" s="54" t="s">
        <v>198</v>
      </c>
      <c r="B122" s="56">
        <v>0</v>
      </c>
      <c r="C122" s="56">
        <v>2447</v>
      </c>
      <c r="D122" s="56">
        <v>0</v>
      </c>
      <c r="E122" s="57">
        <v>2447</v>
      </c>
    </row>
    <row r="123" spans="1:5" x14ac:dyDescent="0.25">
      <c r="A123" s="54" t="s">
        <v>205</v>
      </c>
      <c r="B123" s="56">
        <v>0</v>
      </c>
      <c r="C123" s="56">
        <v>20713</v>
      </c>
      <c r="D123" s="56">
        <v>0</v>
      </c>
      <c r="E123" s="57">
        <v>20713</v>
      </c>
    </row>
    <row r="124" spans="1:5" x14ac:dyDescent="0.25">
      <c r="A124" s="54" t="s">
        <v>202</v>
      </c>
      <c r="B124" s="56">
        <v>0</v>
      </c>
      <c r="C124" s="56">
        <v>27713</v>
      </c>
      <c r="D124" s="56">
        <v>0</v>
      </c>
      <c r="E124" s="57">
        <v>27713</v>
      </c>
    </row>
    <row r="125" spans="1:5" x14ac:dyDescent="0.25">
      <c r="A125" s="54" t="s">
        <v>208</v>
      </c>
      <c r="B125" s="56">
        <v>0</v>
      </c>
      <c r="C125" s="56">
        <v>23782</v>
      </c>
      <c r="D125" s="56">
        <v>0</v>
      </c>
      <c r="E125" s="57">
        <v>23782</v>
      </c>
    </row>
    <row r="126" spans="1:5" x14ac:dyDescent="0.25">
      <c r="A126" s="54" t="s">
        <v>124</v>
      </c>
      <c r="B126" s="56">
        <v>0</v>
      </c>
      <c r="C126" s="56">
        <v>18091</v>
      </c>
      <c r="D126" s="56">
        <v>0</v>
      </c>
      <c r="E126" s="57">
        <v>18091</v>
      </c>
    </row>
    <row r="127" spans="1:5" x14ac:dyDescent="0.25">
      <c r="A127" s="54" t="s">
        <v>125</v>
      </c>
      <c r="B127" s="56">
        <v>0</v>
      </c>
      <c r="C127" s="56">
        <v>118872</v>
      </c>
      <c r="D127" s="56">
        <v>0</v>
      </c>
      <c r="E127" s="57">
        <v>118872</v>
      </c>
    </row>
    <row r="128" spans="1:5" x14ac:dyDescent="0.25">
      <c r="A128" s="54" t="s">
        <v>126</v>
      </c>
      <c r="B128" s="56">
        <v>0</v>
      </c>
      <c r="C128" s="56">
        <v>2447</v>
      </c>
      <c r="D128" s="56">
        <v>0</v>
      </c>
      <c r="E128" s="57">
        <v>2447</v>
      </c>
    </row>
    <row r="129" spans="1:5" x14ac:dyDescent="0.25">
      <c r="A129" s="54" t="s">
        <v>178</v>
      </c>
      <c r="B129" s="56">
        <v>85000</v>
      </c>
      <c r="C129" s="56">
        <v>0</v>
      </c>
      <c r="D129" s="56">
        <v>0</v>
      </c>
      <c r="E129" s="57">
        <v>85000</v>
      </c>
    </row>
    <row r="130" spans="1:5" x14ac:dyDescent="0.25">
      <c r="A130" s="54" t="s">
        <v>128</v>
      </c>
      <c r="B130" s="56">
        <v>90794</v>
      </c>
      <c r="C130" s="56">
        <v>4587</v>
      </c>
      <c r="D130" s="56">
        <v>0</v>
      </c>
      <c r="E130" s="57">
        <v>95381</v>
      </c>
    </row>
    <row r="131" spans="1:5" x14ac:dyDescent="0.25">
      <c r="A131" s="54" t="s">
        <v>129</v>
      </c>
      <c r="B131" s="56">
        <v>163873</v>
      </c>
      <c r="C131" s="56">
        <v>73270</v>
      </c>
      <c r="D131" s="56">
        <v>0</v>
      </c>
      <c r="E131" s="57">
        <v>237143</v>
      </c>
    </row>
    <row r="132" spans="1:5" x14ac:dyDescent="0.25">
      <c r="A132" s="54" t="s">
        <v>200</v>
      </c>
      <c r="B132" s="56">
        <v>90794</v>
      </c>
      <c r="C132" s="56">
        <v>24657</v>
      </c>
      <c r="D132" s="56">
        <v>0</v>
      </c>
      <c r="E132" s="57">
        <v>115451</v>
      </c>
    </row>
    <row r="133" spans="1:5" x14ac:dyDescent="0.25">
      <c r="A133" s="54" t="s">
        <v>130</v>
      </c>
      <c r="B133" s="56">
        <v>60420</v>
      </c>
      <c r="C133" s="56">
        <v>0</v>
      </c>
      <c r="D133" s="56">
        <v>4000</v>
      </c>
      <c r="E133" s="57">
        <v>64420</v>
      </c>
    </row>
    <row r="134" spans="1:5" x14ac:dyDescent="0.25">
      <c r="A134" s="54" t="s">
        <v>177</v>
      </c>
      <c r="B134" s="56">
        <v>61976</v>
      </c>
      <c r="C134" s="56">
        <v>0</v>
      </c>
      <c r="D134" s="56">
        <v>0</v>
      </c>
      <c r="E134" s="57">
        <v>61976</v>
      </c>
    </row>
    <row r="135" spans="1:5" x14ac:dyDescent="0.25">
      <c r="A135" s="54" t="s">
        <v>131</v>
      </c>
      <c r="B135" s="56">
        <v>52000</v>
      </c>
      <c r="C135" s="56">
        <v>0</v>
      </c>
      <c r="D135" s="56">
        <v>0</v>
      </c>
      <c r="E135" s="57">
        <v>52000</v>
      </c>
    </row>
    <row r="136" spans="1:5" x14ac:dyDescent="0.25">
      <c r="A136" s="54" t="s">
        <v>132</v>
      </c>
      <c r="B136" s="56">
        <v>90794</v>
      </c>
      <c r="C136" s="56">
        <v>0</v>
      </c>
      <c r="D136" s="56">
        <v>0</v>
      </c>
      <c r="E136" s="57">
        <v>90794</v>
      </c>
    </row>
    <row r="137" spans="1:5" x14ac:dyDescent="0.25">
      <c r="A137" s="54" t="s">
        <v>133</v>
      </c>
      <c r="B137" s="56">
        <v>90794</v>
      </c>
      <c r="C137" s="56">
        <v>0</v>
      </c>
      <c r="D137" s="56">
        <v>0</v>
      </c>
      <c r="E137" s="57">
        <v>90794</v>
      </c>
    </row>
    <row r="138" spans="1:5" x14ac:dyDescent="0.25">
      <c r="A138" s="54" t="s">
        <v>134</v>
      </c>
      <c r="B138" s="56">
        <v>56500</v>
      </c>
      <c r="C138" s="56">
        <v>0</v>
      </c>
      <c r="D138" s="56">
        <v>0</v>
      </c>
      <c r="E138" s="57">
        <v>56500</v>
      </c>
    </row>
    <row r="139" spans="1:5" x14ac:dyDescent="0.25">
      <c r="A139" s="54" t="s">
        <v>138</v>
      </c>
      <c r="B139" s="56">
        <v>107329</v>
      </c>
      <c r="C139" s="56">
        <v>28666</v>
      </c>
      <c r="D139" s="56">
        <v>17440</v>
      </c>
      <c r="E139" s="57">
        <v>153435</v>
      </c>
    </row>
    <row r="140" spans="1:5" x14ac:dyDescent="0.25">
      <c r="A140" s="54" t="s">
        <v>140</v>
      </c>
      <c r="B140" s="56">
        <v>196804</v>
      </c>
      <c r="C140" s="56">
        <v>0</v>
      </c>
      <c r="D140" s="56">
        <v>0</v>
      </c>
      <c r="E140" s="57">
        <v>196804</v>
      </c>
    </row>
    <row r="141" spans="1:5" x14ac:dyDescent="0.25">
      <c r="A141" s="54" t="s">
        <v>141</v>
      </c>
      <c r="B141" s="56">
        <v>0</v>
      </c>
      <c r="C141" s="56">
        <v>119478</v>
      </c>
      <c r="D141" s="56">
        <v>30000</v>
      </c>
      <c r="E141" s="57">
        <v>149478</v>
      </c>
    </row>
    <row r="142" spans="1:5" x14ac:dyDescent="0.25">
      <c r="A142" s="54" t="s">
        <v>215</v>
      </c>
      <c r="B142" s="56">
        <v>250476</v>
      </c>
      <c r="C142" s="56">
        <v>75559</v>
      </c>
      <c r="D142" s="56">
        <v>10000</v>
      </c>
      <c r="E142" s="57">
        <v>336035</v>
      </c>
    </row>
    <row r="143" spans="1:5" x14ac:dyDescent="0.25">
      <c r="A143" s="54" t="s">
        <v>143</v>
      </c>
      <c r="B143" s="56">
        <v>53223</v>
      </c>
      <c r="C143" s="56">
        <v>0</v>
      </c>
      <c r="D143" s="56">
        <v>0</v>
      </c>
      <c r="E143" s="57">
        <v>53223</v>
      </c>
    </row>
    <row r="144" spans="1:5" x14ac:dyDescent="0.25">
      <c r="A144" s="54" t="s">
        <v>144</v>
      </c>
      <c r="B144" s="56">
        <v>0</v>
      </c>
      <c r="C144" s="56">
        <v>11361</v>
      </c>
      <c r="D144" s="56">
        <v>0</v>
      </c>
      <c r="E144" s="57">
        <v>11361</v>
      </c>
    </row>
    <row r="145" spans="1:5" x14ac:dyDescent="0.25">
      <c r="A145" s="54" t="s">
        <v>145</v>
      </c>
      <c r="B145" s="56">
        <v>133089</v>
      </c>
      <c r="C145" s="56">
        <v>72957</v>
      </c>
      <c r="D145" s="56">
        <v>75000</v>
      </c>
      <c r="E145" s="57">
        <v>281046</v>
      </c>
    </row>
    <row r="146" spans="1:5" x14ac:dyDescent="0.25">
      <c r="A146" s="54" t="s">
        <v>146</v>
      </c>
      <c r="B146" s="56">
        <v>216485</v>
      </c>
      <c r="C146" s="56">
        <v>0</v>
      </c>
      <c r="D146" s="56">
        <v>0</v>
      </c>
      <c r="E146" s="57">
        <v>216485</v>
      </c>
    </row>
    <row r="147" spans="1:5" x14ac:dyDescent="0.25">
      <c r="A147" s="54" t="s">
        <v>147</v>
      </c>
      <c r="B147" s="56">
        <v>30098</v>
      </c>
      <c r="C147" s="56">
        <v>0</v>
      </c>
      <c r="D147" s="56">
        <v>0</v>
      </c>
      <c r="E147" s="57">
        <v>30098</v>
      </c>
    </row>
    <row r="148" spans="1:5" x14ac:dyDescent="0.25">
      <c r="A148" s="54" t="s">
        <v>148</v>
      </c>
      <c r="B148" s="56">
        <v>51604</v>
      </c>
      <c r="C148" s="56">
        <v>15662</v>
      </c>
      <c r="D148" s="56">
        <v>0</v>
      </c>
      <c r="E148" s="57">
        <v>67266</v>
      </c>
    </row>
    <row r="149" spans="1:5" x14ac:dyDescent="0.25">
      <c r="A149" s="54" t="s">
        <v>149</v>
      </c>
      <c r="B149" s="56">
        <v>51500</v>
      </c>
      <c r="C149" s="56">
        <v>0</v>
      </c>
      <c r="D149" s="56">
        <v>0</v>
      </c>
      <c r="E149" s="57">
        <v>51500</v>
      </c>
    </row>
    <row r="150" spans="1:5" x14ac:dyDescent="0.25">
      <c r="A150" s="54" t="s">
        <v>212</v>
      </c>
      <c r="B150" s="56">
        <v>0</v>
      </c>
      <c r="C150" s="56">
        <v>40647</v>
      </c>
      <c r="D150" s="56">
        <v>0</v>
      </c>
      <c r="E150" s="57">
        <v>40647</v>
      </c>
    </row>
    <row r="151" spans="1:5" x14ac:dyDescent="0.25">
      <c r="A151" s="54" t="s">
        <v>151</v>
      </c>
      <c r="B151" s="56">
        <v>93646</v>
      </c>
      <c r="C151" s="56">
        <v>3760</v>
      </c>
      <c r="D151" s="56">
        <v>0</v>
      </c>
      <c r="E151" s="57">
        <v>97406</v>
      </c>
    </row>
    <row r="152" spans="1:5" x14ac:dyDescent="0.25">
      <c r="A152" s="54" t="s">
        <v>152</v>
      </c>
      <c r="B152" s="56">
        <v>93646</v>
      </c>
      <c r="C152" s="56">
        <v>35440</v>
      </c>
      <c r="D152" s="56">
        <v>15000</v>
      </c>
      <c r="E152" s="57">
        <v>144086</v>
      </c>
    </row>
    <row r="153" spans="1:5" x14ac:dyDescent="0.25">
      <c r="A153" s="58" t="s">
        <v>153</v>
      </c>
      <c r="B153" s="56">
        <v>93646</v>
      </c>
      <c r="C153" s="56">
        <v>19030</v>
      </c>
      <c r="D153" s="56">
        <v>1000</v>
      </c>
      <c r="E153" s="57">
        <v>113676</v>
      </c>
    </row>
    <row r="154" spans="1:5" x14ac:dyDescent="0.25">
      <c r="A154" s="54" t="s">
        <v>154</v>
      </c>
      <c r="B154" s="56">
        <v>93646</v>
      </c>
      <c r="C154" s="56">
        <v>35626</v>
      </c>
      <c r="D154" s="56">
        <v>0</v>
      </c>
      <c r="E154" s="57">
        <v>129272</v>
      </c>
    </row>
    <row r="155" spans="1:5" x14ac:dyDescent="0.25">
      <c r="A155" s="54" t="s">
        <v>201</v>
      </c>
      <c r="B155" s="56">
        <v>350862</v>
      </c>
      <c r="C155" s="56">
        <v>56111</v>
      </c>
      <c r="D155" s="56">
        <v>0</v>
      </c>
      <c r="E155" s="57">
        <v>406973</v>
      </c>
    </row>
    <row r="156" spans="1:5" x14ac:dyDescent="0.25">
      <c r="A156" s="54" t="s">
        <v>156</v>
      </c>
      <c r="B156" s="56">
        <v>93646</v>
      </c>
      <c r="C156" s="56">
        <v>38642</v>
      </c>
      <c r="D156" s="56">
        <v>0</v>
      </c>
      <c r="E156" s="57">
        <v>132288</v>
      </c>
    </row>
    <row r="157" spans="1:5" x14ac:dyDescent="0.25">
      <c r="A157" s="54" t="s">
        <v>158</v>
      </c>
      <c r="B157" s="56">
        <v>213029</v>
      </c>
      <c r="C157" s="56">
        <v>4894</v>
      </c>
      <c r="D157" s="56">
        <v>0</v>
      </c>
      <c r="E157" s="57">
        <v>217923</v>
      </c>
    </row>
    <row r="158" spans="1:5" x14ac:dyDescent="0.25">
      <c r="A158" s="54" t="s">
        <v>213</v>
      </c>
      <c r="B158" s="56">
        <v>100157</v>
      </c>
      <c r="C158" s="56">
        <v>6990</v>
      </c>
      <c r="D158" s="56">
        <v>0</v>
      </c>
      <c r="E158" s="57">
        <v>107147</v>
      </c>
    </row>
    <row r="159" spans="1:5" x14ac:dyDescent="0.25">
      <c r="A159" s="54" t="s">
        <v>160</v>
      </c>
      <c r="B159" s="56">
        <v>86290</v>
      </c>
      <c r="C159" s="56">
        <v>0</v>
      </c>
      <c r="D159" s="56">
        <v>0</v>
      </c>
      <c r="E159" s="57">
        <v>86290</v>
      </c>
    </row>
    <row r="160" spans="1:5" x14ac:dyDescent="0.25">
      <c r="A160" s="54" t="s">
        <v>161</v>
      </c>
      <c r="B160" s="56">
        <v>119321</v>
      </c>
      <c r="C160" s="56">
        <v>0</v>
      </c>
      <c r="D160" s="56">
        <v>0</v>
      </c>
      <c r="E160" s="57">
        <v>119321</v>
      </c>
    </row>
    <row r="161" spans="1:5" x14ac:dyDescent="0.25">
      <c r="A161" s="54" t="s">
        <v>210</v>
      </c>
      <c r="B161" s="56">
        <v>151187</v>
      </c>
      <c r="C161" s="56">
        <v>0</v>
      </c>
      <c r="D161" s="56">
        <v>50000</v>
      </c>
      <c r="E161" s="57">
        <v>201187</v>
      </c>
    </row>
    <row r="162" spans="1:5" x14ac:dyDescent="0.25">
      <c r="A162" s="54" t="s">
        <v>162</v>
      </c>
      <c r="B162" s="56">
        <v>57733</v>
      </c>
      <c r="C162" s="56">
        <v>2006</v>
      </c>
      <c r="D162" s="56">
        <v>0</v>
      </c>
      <c r="E162" s="57">
        <v>59739</v>
      </c>
    </row>
    <row r="163" spans="1:5" x14ac:dyDescent="0.25">
      <c r="A163" s="54" t="s">
        <v>211</v>
      </c>
      <c r="B163" s="56">
        <v>60908</v>
      </c>
      <c r="C163" s="56">
        <v>83250</v>
      </c>
      <c r="D163" s="56">
        <v>0</v>
      </c>
      <c r="E163" s="57">
        <v>144158</v>
      </c>
    </row>
    <row r="164" spans="1:5" x14ac:dyDescent="0.25">
      <c r="A164" s="54" t="s">
        <v>164</v>
      </c>
      <c r="B164" s="56">
        <v>61629</v>
      </c>
      <c r="C164" s="56">
        <v>5702</v>
      </c>
      <c r="D164" s="56">
        <v>0</v>
      </c>
      <c r="E164" s="57">
        <v>67331</v>
      </c>
    </row>
    <row r="165" spans="1:5" x14ac:dyDescent="0.25">
      <c r="A165" s="54" t="s">
        <v>165</v>
      </c>
      <c r="B165" s="56">
        <v>70475</v>
      </c>
      <c r="C165" s="56">
        <v>6384</v>
      </c>
      <c r="D165" s="56">
        <v>0</v>
      </c>
      <c r="E165" s="57">
        <v>76859</v>
      </c>
    </row>
    <row r="166" spans="1:5" x14ac:dyDescent="0.25">
      <c r="A166" s="54" t="s">
        <v>166</v>
      </c>
      <c r="B166" s="56">
        <v>57733</v>
      </c>
      <c r="C166" s="56">
        <v>2177</v>
      </c>
      <c r="D166" s="56">
        <v>0</v>
      </c>
      <c r="E166" s="57">
        <v>59910</v>
      </c>
    </row>
    <row r="167" spans="1:5" x14ac:dyDescent="0.25">
      <c r="A167" s="54" t="s">
        <v>167</v>
      </c>
      <c r="B167" s="56">
        <v>50562</v>
      </c>
      <c r="C167" s="56">
        <v>4109</v>
      </c>
      <c r="D167" s="56">
        <v>0</v>
      </c>
      <c r="E167" s="57">
        <v>54671</v>
      </c>
    </row>
    <row r="168" spans="1:5" x14ac:dyDescent="0.25">
      <c r="A168" s="54" t="s">
        <v>168</v>
      </c>
      <c r="B168" s="56">
        <v>57733</v>
      </c>
      <c r="C168" s="56">
        <v>2757</v>
      </c>
      <c r="D168" s="56">
        <v>0</v>
      </c>
      <c r="E168" s="57">
        <v>60490</v>
      </c>
    </row>
    <row r="169" spans="1:5" x14ac:dyDescent="0.25">
      <c r="A169" s="54" t="s">
        <v>169</v>
      </c>
      <c r="B169" s="56">
        <v>49630</v>
      </c>
      <c r="C169" s="56">
        <v>4225</v>
      </c>
      <c r="D169" s="56">
        <v>0</v>
      </c>
      <c r="E169" s="57">
        <v>53855</v>
      </c>
    </row>
    <row r="170" spans="1:5" x14ac:dyDescent="0.25">
      <c r="A170" s="54" t="s">
        <v>170</v>
      </c>
      <c r="B170" s="56">
        <v>0</v>
      </c>
      <c r="C170" s="56">
        <v>161988</v>
      </c>
      <c r="D170" s="56">
        <v>0</v>
      </c>
      <c r="E170" s="57">
        <v>161988</v>
      </c>
    </row>
    <row r="171" spans="1:5" x14ac:dyDescent="0.25">
      <c r="A171" s="54" t="s">
        <v>171</v>
      </c>
      <c r="B171" s="56">
        <v>421426</v>
      </c>
      <c r="C171" s="56">
        <v>448111</v>
      </c>
      <c r="D171" s="56">
        <v>0</v>
      </c>
      <c r="E171" s="57">
        <v>869537</v>
      </c>
    </row>
    <row r="172" spans="1:5" x14ac:dyDescent="0.25">
      <c r="A172" s="54" t="s">
        <v>172</v>
      </c>
      <c r="B172" s="56">
        <v>0</v>
      </c>
      <c r="C172" s="56">
        <v>24000</v>
      </c>
      <c r="D172" s="56">
        <v>0</v>
      </c>
      <c r="E172" s="57">
        <v>24000</v>
      </c>
    </row>
    <row r="173" spans="1:5" x14ac:dyDescent="0.25">
      <c r="A173" s="54" t="s">
        <v>173</v>
      </c>
      <c r="B173" s="56">
        <v>5000</v>
      </c>
      <c r="C173" s="56">
        <v>0</v>
      </c>
      <c r="D173" s="56">
        <v>0</v>
      </c>
      <c r="E173" s="57">
        <v>5000</v>
      </c>
    </row>
    <row r="174" spans="1:5" x14ac:dyDescent="0.25">
      <c r="A174" s="58" t="s">
        <v>174</v>
      </c>
      <c r="B174" s="56">
        <v>162997</v>
      </c>
      <c r="C174" s="56">
        <v>0</v>
      </c>
      <c r="D174" s="56">
        <v>0</v>
      </c>
      <c r="E174" s="57">
        <v>162997</v>
      </c>
    </row>
    <row r="175" spans="1:5" x14ac:dyDescent="0.25">
      <c r="A175" s="54" t="s">
        <v>175</v>
      </c>
      <c r="B175" s="56">
        <v>12834</v>
      </c>
      <c r="C175" s="56">
        <v>0</v>
      </c>
      <c r="D175" s="56">
        <v>0</v>
      </c>
      <c r="E175" s="57">
        <v>12834</v>
      </c>
    </row>
    <row r="176" spans="1:5" x14ac:dyDescent="0.25">
      <c r="A176" s="59" t="s">
        <v>505</v>
      </c>
      <c r="B176" s="59"/>
      <c r="C176" s="59"/>
      <c r="D176" s="59"/>
      <c r="E176" s="60">
        <f>SUBTOTAL(109,Tableau1819[TOTAL])</f>
        <v>28869543</v>
      </c>
    </row>
  </sheetData>
  <conditionalFormatting sqref="A1">
    <cfRule type="cellIs" dxfId="35" priority="1" stopIfTrue="1" operator="equal">
      <formula>"0000-0000"</formula>
    </cfRule>
  </conditionalFormatting>
  <pageMargins left="0.48" right="0.46" top="0.31" bottom="0.59" header="0.3" footer="0.3"/>
  <pageSetup paperSize="5" scale="89" fitToHeight="0" orientation="landscape" r:id="rId1"/>
  <headerFooter>
    <oddFooter>&amp;L&amp;"Arial Narrow,Normal"&amp;5&amp;Z&amp;F</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D171-23C6-4E93-BF81-4147737D50F2}">
  <dimension ref="A1:E179"/>
  <sheetViews>
    <sheetView zoomScaleNormal="100" workbookViewId="0">
      <selection activeCell="A2" sqref="A2"/>
    </sheetView>
  </sheetViews>
  <sheetFormatPr baseColWidth="10" defaultColWidth="11.5546875" defaultRowHeight="13.2" x14ac:dyDescent="0.25"/>
  <cols>
    <col min="1" max="1" width="96" style="41" bestFit="1" customWidth="1"/>
    <col min="2" max="2" width="19.6640625" style="44" bestFit="1" customWidth="1"/>
    <col min="3" max="3" width="21.5546875" style="44" bestFit="1" customWidth="1"/>
    <col min="4" max="4" width="17.33203125" style="44" customWidth="1"/>
    <col min="5" max="5" width="13.44140625" style="45" bestFit="1" customWidth="1"/>
    <col min="6" max="16384" width="11.5546875" style="44"/>
  </cols>
  <sheetData>
    <row r="1" spans="1:5" s="39" customFormat="1" ht="26.4" x14ac:dyDescent="0.25">
      <c r="A1" s="6" t="s">
        <v>398</v>
      </c>
      <c r="B1" s="37" t="s">
        <v>503</v>
      </c>
      <c r="C1" s="37" t="s">
        <v>404</v>
      </c>
      <c r="D1" s="6" t="s">
        <v>405</v>
      </c>
      <c r="E1" s="40" t="s">
        <v>504</v>
      </c>
    </row>
    <row r="2" spans="1:5" x14ac:dyDescent="0.25">
      <c r="A2" s="41" t="s">
        <v>387</v>
      </c>
      <c r="B2" s="42">
        <v>23143</v>
      </c>
      <c r="C2" s="42">
        <v>0</v>
      </c>
      <c r="D2" s="42">
        <v>0</v>
      </c>
      <c r="E2" s="43">
        <v>23143</v>
      </c>
    </row>
    <row r="3" spans="1:5" x14ac:dyDescent="0.25">
      <c r="A3" s="41" t="s">
        <v>376</v>
      </c>
      <c r="B3" s="42">
        <v>92161</v>
      </c>
      <c r="C3" s="42">
        <v>17044</v>
      </c>
      <c r="D3" s="42">
        <v>0</v>
      </c>
      <c r="E3" s="43">
        <v>109205</v>
      </c>
    </row>
    <row r="4" spans="1:5" x14ac:dyDescent="0.25">
      <c r="A4" s="41" t="s">
        <v>249</v>
      </c>
      <c r="B4" s="42">
        <v>163243</v>
      </c>
      <c r="C4" s="42">
        <v>0</v>
      </c>
      <c r="D4" s="42">
        <v>0</v>
      </c>
      <c r="E4" s="43">
        <v>163243</v>
      </c>
    </row>
    <row r="5" spans="1:5" x14ac:dyDescent="0.25">
      <c r="A5" s="41" t="s">
        <v>244</v>
      </c>
      <c r="B5" s="42">
        <v>203606</v>
      </c>
      <c r="C5" s="42">
        <v>0</v>
      </c>
      <c r="D5" s="42">
        <v>0</v>
      </c>
      <c r="E5" s="43">
        <v>203606</v>
      </c>
    </row>
    <row r="6" spans="1:5" x14ac:dyDescent="0.25">
      <c r="A6" s="41" t="s">
        <v>296</v>
      </c>
      <c r="B6" s="42">
        <v>0</v>
      </c>
      <c r="C6" s="42">
        <v>64338</v>
      </c>
      <c r="D6" s="42">
        <v>0</v>
      </c>
      <c r="E6" s="43">
        <v>64338</v>
      </c>
    </row>
    <row r="7" spans="1:5" x14ac:dyDescent="0.25">
      <c r="A7" s="41" t="s">
        <v>294</v>
      </c>
      <c r="B7" s="42">
        <v>131886</v>
      </c>
      <c r="C7" s="42">
        <v>28000</v>
      </c>
      <c r="D7" s="42">
        <v>0</v>
      </c>
      <c r="E7" s="43">
        <v>159886</v>
      </c>
    </row>
    <row r="8" spans="1:5" x14ac:dyDescent="0.25">
      <c r="A8" s="41" t="s">
        <v>385</v>
      </c>
      <c r="B8" s="42">
        <v>146680</v>
      </c>
      <c r="C8" s="42">
        <v>15514</v>
      </c>
      <c r="D8" s="42">
        <v>0</v>
      </c>
      <c r="E8" s="43">
        <v>162194</v>
      </c>
    </row>
    <row r="9" spans="1:5" x14ac:dyDescent="0.25">
      <c r="A9" s="41" t="s">
        <v>375</v>
      </c>
      <c r="B9" s="42">
        <v>224229</v>
      </c>
      <c r="C9" s="42">
        <v>69755</v>
      </c>
      <c r="D9" s="42">
        <v>0</v>
      </c>
      <c r="E9" s="43">
        <v>293984</v>
      </c>
    </row>
    <row r="10" spans="1:5" x14ac:dyDescent="0.25">
      <c r="A10" s="41" t="s">
        <v>366</v>
      </c>
      <c r="B10" s="42">
        <v>120159</v>
      </c>
      <c r="C10" s="42">
        <v>0</v>
      </c>
      <c r="D10" s="42">
        <v>3000</v>
      </c>
      <c r="E10" s="43">
        <v>123159</v>
      </c>
    </row>
    <row r="11" spans="1:5" x14ac:dyDescent="0.25">
      <c r="A11" s="41" t="s">
        <v>233</v>
      </c>
      <c r="B11" s="42">
        <v>252439</v>
      </c>
      <c r="C11" s="42">
        <v>49084</v>
      </c>
      <c r="D11" s="42">
        <v>0</v>
      </c>
      <c r="E11" s="43">
        <v>301523</v>
      </c>
    </row>
    <row r="12" spans="1:5" x14ac:dyDescent="0.25">
      <c r="A12" s="41" t="s">
        <v>225</v>
      </c>
      <c r="B12" s="42">
        <v>127849</v>
      </c>
      <c r="C12" s="42">
        <v>35968</v>
      </c>
      <c r="D12" s="42">
        <v>0</v>
      </c>
      <c r="E12" s="43">
        <v>163817</v>
      </c>
    </row>
    <row r="13" spans="1:5" x14ac:dyDescent="0.25">
      <c r="A13" s="41" t="s">
        <v>347</v>
      </c>
      <c r="B13" s="42">
        <v>156770</v>
      </c>
      <c r="C13" s="42">
        <v>71418</v>
      </c>
      <c r="D13" s="42">
        <v>25</v>
      </c>
      <c r="E13" s="43">
        <v>228213</v>
      </c>
    </row>
    <row r="14" spans="1:5" x14ac:dyDescent="0.25">
      <c r="A14" s="41" t="s">
        <v>224</v>
      </c>
      <c r="B14" s="42">
        <v>168483</v>
      </c>
      <c r="C14" s="42">
        <v>43008</v>
      </c>
      <c r="D14" s="42">
        <v>0</v>
      </c>
      <c r="E14" s="43">
        <v>211491</v>
      </c>
    </row>
    <row r="15" spans="1:5" x14ac:dyDescent="0.25">
      <c r="A15" s="41" t="s">
        <v>283</v>
      </c>
      <c r="B15" s="42">
        <v>251319</v>
      </c>
      <c r="C15" s="42">
        <v>218884</v>
      </c>
      <c r="D15" s="42">
        <v>0</v>
      </c>
      <c r="E15" s="43">
        <v>470203</v>
      </c>
    </row>
    <row r="16" spans="1:5" x14ac:dyDescent="0.25">
      <c r="A16" s="41" t="s">
        <v>226</v>
      </c>
      <c r="B16" s="42">
        <v>146270</v>
      </c>
      <c r="C16" s="42">
        <v>61435</v>
      </c>
      <c r="D16" s="42">
        <v>0</v>
      </c>
      <c r="E16" s="43">
        <v>207705</v>
      </c>
    </row>
    <row r="17" spans="1:5" x14ac:dyDescent="0.25">
      <c r="A17" s="41" t="s">
        <v>227</v>
      </c>
      <c r="B17" s="42">
        <v>106890</v>
      </c>
      <c r="C17" s="42">
        <v>0</v>
      </c>
      <c r="D17" s="42">
        <v>0</v>
      </c>
      <c r="E17" s="43">
        <v>106890</v>
      </c>
    </row>
    <row r="18" spans="1:5" x14ac:dyDescent="0.25">
      <c r="A18" s="41" t="s">
        <v>297</v>
      </c>
      <c r="B18" s="42">
        <v>144518</v>
      </c>
      <c r="C18" s="42">
        <v>104010</v>
      </c>
      <c r="D18" s="42">
        <v>0</v>
      </c>
      <c r="E18" s="43">
        <v>248528</v>
      </c>
    </row>
    <row r="19" spans="1:5" x14ac:dyDescent="0.25">
      <c r="A19" s="41" t="s">
        <v>236</v>
      </c>
      <c r="B19" s="42">
        <v>136258</v>
      </c>
      <c r="C19" s="42">
        <v>168233</v>
      </c>
      <c r="D19" s="42">
        <v>0</v>
      </c>
      <c r="E19" s="43">
        <v>304491</v>
      </c>
    </row>
    <row r="20" spans="1:5" x14ac:dyDescent="0.25">
      <c r="A20" s="41" t="s">
        <v>250</v>
      </c>
      <c r="B20" s="42">
        <v>135924</v>
      </c>
      <c r="C20" s="42">
        <v>35328</v>
      </c>
      <c r="D20" s="42">
        <v>0</v>
      </c>
      <c r="E20" s="43">
        <v>171252</v>
      </c>
    </row>
    <row r="21" spans="1:5" x14ac:dyDescent="0.25">
      <c r="A21" s="41" t="s">
        <v>254</v>
      </c>
      <c r="B21" s="42">
        <v>234418</v>
      </c>
      <c r="C21" s="42">
        <v>538417</v>
      </c>
      <c r="D21" s="42">
        <v>17000</v>
      </c>
      <c r="E21" s="43">
        <v>789835</v>
      </c>
    </row>
    <row r="22" spans="1:5" x14ac:dyDescent="0.25">
      <c r="A22" s="41" t="s">
        <v>298</v>
      </c>
      <c r="B22" s="42">
        <v>71586</v>
      </c>
      <c r="C22" s="42">
        <v>0</v>
      </c>
      <c r="D22" s="42">
        <v>0</v>
      </c>
      <c r="E22" s="43">
        <v>71586</v>
      </c>
    </row>
    <row r="23" spans="1:5" x14ac:dyDescent="0.25">
      <c r="A23" s="41" t="s">
        <v>325</v>
      </c>
      <c r="B23" s="42">
        <v>207064</v>
      </c>
      <c r="C23" s="42">
        <v>73319</v>
      </c>
      <c r="D23" s="42">
        <v>0</v>
      </c>
      <c r="E23" s="43">
        <v>280383</v>
      </c>
    </row>
    <row r="24" spans="1:5" x14ac:dyDescent="0.25">
      <c r="A24" s="41" t="s">
        <v>369</v>
      </c>
      <c r="B24" s="42">
        <v>284514</v>
      </c>
      <c r="C24" s="42">
        <v>0</v>
      </c>
      <c r="D24" s="42">
        <v>0</v>
      </c>
      <c r="E24" s="43">
        <v>284514</v>
      </c>
    </row>
    <row r="25" spans="1:5" x14ac:dyDescent="0.25">
      <c r="A25" s="41" t="s">
        <v>267</v>
      </c>
      <c r="B25" s="42">
        <v>150282</v>
      </c>
      <c r="C25" s="42">
        <v>15153</v>
      </c>
      <c r="D25" s="42">
        <v>0</v>
      </c>
      <c r="E25" s="43">
        <v>165435</v>
      </c>
    </row>
    <row r="26" spans="1:5" x14ac:dyDescent="0.25">
      <c r="A26" s="41" t="s">
        <v>276</v>
      </c>
      <c r="B26" s="42">
        <v>131886</v>
      </c>
      <c r="C26" s="42">
        <v>0</v>
      </c>
      <c r="D26" s="42">
        <v>0</v>
      </c>
      <c r="E26" s="43">
        <v>131886</v>
      </c>
    </row>
    <row r="27" spans="1:5" x14ac:dyDescent="0.25">
      <c r="A27" s="41" t="s">
        <v>321</v>
      </c>
      <c r="B27" s="42">
        <v>97165</v>
      </c>
      <c r="C27" s="42">
        <v>18819</v>
      </c>
      <c r="D27" s="42">
        <v>0</v>
      </c>
      <c r="E27" s="43">
        <v>115984</v>
      </c>
    </row>
    <row r="28" spans="1:5" x14ac:dyDescent="0.25">
      <c r="A28" s="41" t="s">
        <v>223</v>
      </c>
      <c r="B28" s="42">
        <v>165128</v>
      </c>
      <c r="C28" s="42">
        <v>90043</v>
      </c>
      <c r="D28" s="42">
        <v>0</v>
      </c>
      <c r="E28" s="43">
        <v>255171</v>
      </c>
    </row>
    <row r="29" spans="1:5" x14ac:dyDescent="0.25">
      <c r="A29" s="41" t="s">
        <v>222</v>
      </c>
      <c r="B29" s="42">
        <v>325407</v>
      </c>
      <c r="C29" s="42">
        <v>106636</v>
      </c>
      <c r="D29" s="42">
        <v>0</v>
      </c>
      <c r="E29" s="43">
        <v>432043</v>
      </c>
    </row>
    <row r="30" spans="1:5" x14ac:dyDescent="0.25">
      <c r="A30" s="41" t="s">
        <v>273</v>
      </c>
      <c r="B30" s="42">
        <v>81881</v>
      </c>
      <c r="C30" s="42">
        <v>8578</v>
      </c>
      <c r="D30" s="42">
        <v>2000</v>
      </c>
      <c r="E30" s="43">
        <v>92459</v>
      </c>
    </row>
    <row r="31" spans="1:5" x14ac:dyDescent="0.25">
      <c r="A31" s="41" t="s">
        <v>293</v>
      </c>
      <c r="B31" s="42">
        <v>295233</v>
      </c>
      <c r="C31" s="42">
        <v>25000</v>
      </c>
      <c r="D31" s="42">
        <v>0</v>
      </c>
      <c r="E31" s="43">
        <v>320233</v>
      </c>
    </row>
    <row r="32" spans="1:5" x14ac:dyDescent="0.25">
      <c r="A32" s="41" t="s">
        <v>389</v>
      </c>
      <c r="B32" s="42">
        <v>85554</v>
      </c>
      <c r="C32" s="42">
        <v>43027</v>
      </c>
      <c r="D32" s="42">
        <v>0</v>
      </c>
      <c r="E32" s="43">
        <v>128581</v>
      </c>
    </row>
    <row r="33" spans="1:5" x14ac:dyDescent="0.25">
      <c r="A33" s="41" t="s">
        <v>281</v>
      </c>
      <c r="B33" s="42">
        <v>84700</v>
      </c>
      <c r="C33" s="42">
        <v>0</v>
      </c>
      <c r="D33" s="42">
        <v>0</v>
      </c>
      <c r="E33" s="43">
        <v>84700</v>
      </c>
    </row>
    <row r="34" spans="1:5" x14ac:dyDescent="0.25">
      <c r="A34" s="41" t="s">
        <v>259</v>
      </c>
      <c r="B34" s="42">
        <v>93244</v>
      </c>
      <c r="C34" s="42">
        <v>14007</v>
      </c>
      <c r="D34" s="42">
        <v>0</v>
      </c>
      <c r="E34" s="43">
        <v>107251</v>
      </c>
    </row>
    <row r="35" spans="1:5" x14ac:dyDescent="0.25">
      <c r="A35" s="41" t="s">
        <v>374</v>
      </c>
      <c r="B35" s="42">
        <v>92105</v>
      </c>
      <c r="C35" s="42">
        <v>0</v>
      </c>
      <c r="D35" s="42">
        <v>0</v>
      </c>
      <c r="E35" s="43">
        <v>92105</v>
      </c>
    </row>
    <row r="36" spans="1:5" x14ac:dyDescent="0.25">
      <c r="A36" s="41" t="s">
        <v>359</v>
      </c>
      <c r="B36" s="42">
        <v>0</v>
      </c>
      <c r="C36" s="42">
        <v>6084</v>
      </c>
      <c r="D36" s="42">
        <v>0</v>
      </c>
      <c r="E36" s="43">
        <v>6084</v>
      </c>
    </row>
    <row r="37" spans="1:5" x14ac:dyDescent="0.25">
      <c r="A37" s="41" t="s">
        <v>383</v>
      </c>
      <c r="B37" s="42">
        <v>71586</v>
      </c>
      <c r="C37" s="42">
        <v>0</v>
      </c>
      <c r="D37" s="42">
        <v>0</v>
      </c>
      <c r="E37" s="43">
        <v>71586</v>
      </c>
    </row>
    <row r="38" spans="1:5" x14ac:dyDescent="0.25">
      <c r="A38" s="41" t="s">
        <v>257</v>
      </c>
      <c r="B38" s="42">
        <v>200844</v>
      </c>
      <c r="C38" s="42">
        <v>115168</v>
      </c>
      <c r="D38" s="42">
        <v>0</v>
      </c>
      <c r="E38" s="43">
        <v>316012</v>
      </c>
    </row>
    <row r="39" spans="1:5" x14ac:dyDescent="0.25">
      <c r="A39" s="41" t="s">
        <v>378</v>
      </c>
      <c r="B39" s="42">
        <v>368293</v>
      </c>
      <c r="C39" s="42">
        <v>171831</v>
      </c>
      <c r="D39" s="42">
        <v>0</v>
      </c>
      <c r="E39" s="43">
        <v>540124</v>
      </c>
    </row>
    <row r="40" spans="1:5" x14ac:dyDescent="0.25">
      <c r="A40" s="41" t="s">
        <v>242</v>
      </c>
      <c r="B40" s="42">
        <v>201740</v>
      </c>
      <c r="C40" s="42">
        <v>11741</v>
      </c>
      <c r="D40" s="42">
        <v>0</v>
      </c>
      <c r="E40" s="43">
        <v>213481</v>
      </c>
    </row>
    <row r="41" spans="1:5" x14ac:dyDescent="0.25">
      <c r="A41" s="41" t="s">
        <v>361</v>
      </c>
      <c r="B41" s="42">
        <v>201740</v>
      </c>
      <c r="C41" s="42">
        <v>0</v>
      </c>
      <c r="D41" s="42">
        <v>0</v>
      </c>
      <c r="E41" s="43">
        <v>201740</v>
      </c>
    </row>
    <row r="42" spans="1:5" x14ac:dyDescent="0.25">
      <c r="A42" s="41" t="s">
        <v>323</v>
      </c>
      <c r="B42" s="42">
        <v>172568</v>
      </c>
      <c r="C42" s="42">
        <v>58787</v>
      </c>
      <c r="D42" s="42">
        <v>0</v>
      </c>
      <c r="E42" s="43">
        <v>231355</v>
      </c>
    </row>
    <row r="43" spans="1:5" x14ac:dyDescent="0.25">
      <c r="A43" s="41" t="s">
        <v>243</v>
      </c>
      <c r="B43" s="42">
        <v>201742</v>
      </c>
      <c r="C43" s="42">
        <v>10080</v>
      </c>
      <c r="D43" s="42">
        <v>0</v>
      </c>
      <c r="E43" s="43">
        <v>211822</v>
      </c>
    </row>
    <row r="44" spans="1:5" x14ac:dyDescent="0.25">
      <c r="A44" s="41" t="s">
        <v>232</v>
      </c>
      <c r="B44" s="42">
        <v>201952</v>
      </c>
      <c r="C44" s="42">
        <v>30999</v>
      </c>
      <c r="D44" s="42">
        <v>0</v>
      </c>
      <c r="E44" s="43">
        <v>232951</v>
      </c>
    </row>
    <row r="45" spans="1:5" x14ac:dyDescent="0.25">
      <c r="A45" s="41" t="s">
        <v>364</v>
      </c>
      <c r="B45" s="42">
        <v>202196</v>
      </c>
      <c r="C45" s="42">
        <v>1514</v>
      </c>
      <c r="D45" s="42">
        <v>0</v>
      </c>
      <c r="E45" s="43">
        <v>203710</v>
      </c>
    </row>
    <row r="46" spans="1:5" x14ac:dyDescent="0.25">
      <c r="A46" s="41" t="s">
        <v>264</v>
      </c>
      <c r="B46" s="42">
        <v>201740</v>
      </c>
      <c r="C46" s="42">
        <v>18418</v>
      </c>
      <c r="D46" s="42">
        <v>0</v>
      </c>
      <c r="E46" s="43">
        <v>220158</v>
      </c>
    </row>
    <row r="47" spans="1:5" x14ac:dyDescent="0.25">
      <c r="A47" s="41" t="s">
        <v>315</v>
      </c>
      <c r="B47" s="42">
        <v>0</v>
      </c>
      <c r="C47" s="42">
        <v>13822</v>
      </c>
      <c r="D47" s="42">
        <v>0</v>
      </c>
      <c r="E47" s="43">
        <v>13822</v>
      </c>
    </row>
    <row r="48" spans="1:5" x14ac:dyDescent="0.25">
      <c r="A48" s="41" t="s">
        <v>340</v>
      </c>
      <c r="B48" s="42">
        <v>213969</v>
      </c>
      <c r="C48" s="42">
        <v>0</v>
      </c>
      <c r="D48" s="42">
        <v>0</v>
      </c>
      <c r="E48" s="43">
        <v>213969</v>
      </c>
    </row>
    <row r="49" spans="1:5" ht="26.4" x14ac:dyDescent="0.25">
      <c r="A49" s="41" t="s">
        <v>217</v>
      </c>
      <c r="B49" s="42">
        <v>404371</v>
      </c>
      <c r="C49" s="42">
        <v>98868</v>
      </c>
      <c r="D49" s="42">
        <v>0</v>
      </c>
      <c r="E49" s="43">
        <v>503239</v>
      </c>
    </row>
    <row r="50" spans="1:5" x14ac:dyDescent="0.25">
      <c r="A50" s="41" t="s">
        <v>392</v>
      </c>
      <c r="B50" s="42">
        <v>30000</v>
      </c>
      <c r="C50" s="42">
        <v>5011</v>
      </c>
      <c r="D50" s="42">
        <v>0</v>
      </c>
      <c r="E50" s="43">
        <v>35011</v>
      </c>
    </row>
    <row r="51" spans="1:5" x14ac:dyDescent="0.25">
      <c r="A51" s="41" t="s">
        <v>388</v>
      </c>
      <c r="B51" s="42">
        <v>19570</v>
      </c>
      <c r="C51" s="42">
        <v>8925</v>
      </c>
      <c r="D51" s="42">
        <v>0</v>
      </c>
      <c r="E51" s="43">
        <v>28495</v>
      </c>
    </row>
    <row r="52" spans="1:5" x14ac:dyDescent="0.25">
      <c r="A52" s="41" t="s">
        <v>290</v>
      </c>
      <c r="B52" s="42">
        <v>15939</v>
      </c>
      <c r="C52" s="42">
        <v>0</v>
      </c>
      <c r="D52" s="42">
        <v>0</v>
      </c>
      <c r="E52" s="43">
        <v>15939</v>
      </c>
    </row>
    <row r="53" spans="1:5" x14ac:dyDescent="0.25">
      <c r="A53" s="41" t="s">
        <v>284</v>
      </c>
      <c r="B53" s="42">
        <v>220317</v>
      </c>
      <c r="C53" s="42">
        <v>71000</v>
      </c>
      <c r="D53" s="42">
        <v>0</v>
      </c>
      <c r="E53" s="43">
        <v>291317</v>
      </c>
    </row>
    <row r="54" spans="1:5" x14ac:dyDescent="0.25">
      <c r="A54" s="41" t="s">
        <v>287</v>
      </c>
      <c r="B54" s="42">
        <v>179225</v>
      </c>
      <c r="C54" s="42">
        <v>33253</v>
      </c>
      <c r="D54" s="42">
        <v>0</v>
      </c>
      <c r="E54" s="43">
        <v>212478</v>
      </c>
    </row>
    <row r="55" spans="1:5" x14ac:dyDescent="0.25">
      <c r="A55" s="41" t="s">
        <v>394</v>
      </c>
      <c r="B55" s="42">
        <v>20000</v>
      </c>
      <c r="C55" s="42">
        <v>0</v>
      </c>
      <c r="D55" s="42">
        <v>0</v>
      </c>
      <c r="E55" s="43">
        <v>20000</v>
      </c>
    </row>
    <row r="56" spans="1:5" x14ac:dyDescent="0.25">
      <c r="A56" s="41" t="s">
        <v>295</v>
      </c>
      <c r="B56" s="42">
        <v>171992</v>
      </c>
      <c r="C56" s="42">
        <v>0</v>
      </c>
      <c r="D56" s="42">
        <v>0</v>
      </c>
      <c r="E56" s="43">
        <v>171992</v>
      </c>
    </row>
    <row r="57" spans="1:5" x14ac:dyDescent="0.25">
      <c r="A57" s="41" t="s">
        <v>371</v>
      </c>
      <c r="B57" s="42">
        <v>96697</v>
      </c>
      <c r="C57" s="42">
        <v>0</v>
      </c>
      <c r="D57" s="42">
        <v>0</v>
      </c>
      <c r="E57" s="43">
        <v>96697</v>
      </c>
    </row>
    <row r="58" spans="1:5" x14ac:dyDescent="0.25">
      <c r="A58" s="41" t="s">
        <v>253</v>
      </c>
      <c r="B58" s="42">
        <v>85009</v>
      </c>
      <c r="C58" s="42">
        <v>0</v>
      </c>
      <c r="D58" s="42">
        <v>0</v>
      </c>
      <c r="E58" s="43">
        <v>85009</v>
      </c>
    </row>
    <row r="59" spans="1:5" x14ac:dyDescent="0.25">
      <c r="A59" s="41" t="s">
        <v>356</v>
      </c>
      <c r="B59" s="42">
        <v>89801</v>
      </c>
      <c r="C59" s="42">
        <v>49470</v>
      </c>
      <c r="D59" s="42">
        <v>0</v>
      </c>
      <c r="E59" s="43">
        <v>139271</v>
      </c>
    </row>
    <row r="60" spans="1:5" x14ac:dyDescent="0.25">
      <c r="A60" s="41" t="s">
        <v>360</v>
      </c>
      <c r="B60" s="42">
        <v>85554</v>
      </c>
      <c r="C60" s="42">
        <v>15758</v>
      </c>
      <c r="D60" s="42">
        <v>0</v>
      </c>
      <c r="E60" s="43">
        <v>101312</v>
      </c>
    </row>
    <row r="61" spans="1:5" x14ac:dyDescent="0.25">
      <c r="A61" s="41" t="s">
        <v>384</v>
      </c>
      <c r="B61" s="42">
        <v>85554</v>
      </c>
      <c r="C61" s="42">
        <v>0</v>
      </c>
      <c r="D61" s="42">
        <v>0</v>
      </c>
      <c r="E61" s="43">
        <v>85554</v>
      </c>
    </row>
    <row r="62" spans="1:5" x14ac:dyDescent="0.25">
      <c r="A62" s="41" t="s">
        <v>341</v>
      </c>
      <c r="B62" s="42">
        <v>93243</v>
      </c>
      <c r="C62" s="42">
        <v>16643</v>
      </c>
      <c r="D62" s="42">
        <v>5000</v>
      </c>
      <c r="E62" s="43">
        <v>114886</v>
      </c>
    </row>
    <row r="63" spans="1:5" x14ac:dyDescent="0.25">
      <c r="A63" s="41" t="s">
        <v>238</v>
      </c>
      <c r="B63" s="42">
        <v>792281</v>
      </c>
      <c r="C63" s="42">
        <v>0</v>
      </c>
      <c r="D63" s="42">
        <v>0</v>
      </c>
      <c r="E63" s="43">
        <v>792281</v>
      </c>
    </row>
    <row r="64" spans="1:5" x14ac:dyDescent="0.25">
      <c r="A64" s="41" t="s">
        <v>322</v>
      </c>
      <c r="B64" s="42">
        <v>358767</v>
      </c>
      <c r="C64" s="42">
        <v>0</v>
      </c>
      <c r="D64" s="42">
        <v>0</v>
      </c>
      <c r="E64" s="43">
        <v>358767</v>
      </c>
    </row>
    <row r="65" spans="1:5" x14ac:dyDescent="0.25">
      <c r="A65" s="41" t="s">
        <v>261</v>
      </c>
      <c r="B65" s="42">
        <v>27016</v>
      </c>
      <c r="C65" s="42">
        <v>0</v>
      </c>
      <c r="D65" s="42">
        <v>0</v>
      </c>
      <c r="E65" s="43">
        <v>27016</v>
      </c>
    </row>
    <row r="66" spans="1:5" x14ac:dyDescent="0.25">
      <c r="A66" s="41" t="s">
        <v>386</v>
      </c>
      <c r="B66" s="42">
        <v>96788</v>
      </c>
      <c r="C66" s="42">
        <v>0</v>
      </c>
      <c r="D66" s="42">
        <v>0</v>
      </c>
      <c r="E66" s="43">
        <v>96788</v>
      </c>
    </row>
    <row r="67" spans="1:5" ht="26.4" x14ac:dyDescent="0.25">
      <c r="A67" s="41" t="s">
        <v>324</v>
      </c>
      <c r="B67" s="42">
        <v>152044</v>
      </c>
      <c r="C67" s="42">
        <v>0</v>
      </c>
      <c r="D67" s="42">
        <v>0</v>
      </c>
      <c r="E67" s="43">
        <v>152044</v>
      </c>
    </row>
    <row r="68" spans="1:5" x14ac:dyDescent="0.25">
      <c r="A68" s="41" t="s">
        <v>229</v>
      </c>
      <c r="B68" s="42">
        <v>197198</v>
      </c>
      <c r="C68" s="42">
        <v>2940</v>
      </c>
      <c r="D68" s="42">
        <v>0</v>
      </c>
      <c r="E68" s="43">
        <v>200138</v>
      </c>
    </row>
    <row r="69" spans="1:5" x14ac:dyDescent="0.25">
      <c r="A69" s="41" t="s">
        <v>270</v>
      </c>
      <c r="B69" s="42">
        <v>110852</v>
      </c>
      <c r="C69" s="42">
        <v>38992</v>
      </c>
      <c r="D69" s="42">
        <v>15000</v>
      </c>
      <c r="E69" s="43">
        <v>164844</v>
      </c>
    </row>
    <row r="70" spans="1:5" x14ac:dyDescent="0.25">
      <c r="A70" s="41" t="s">
        <v>234</v>
      </c>
      <c r="B70" s="42">
        <v>781757</v>
      </c>
      <c r="C70" s="42">
        <v>0</v>
      </c>
      <c r="D70" s="42">
        <v>0</v>
      </c>
      <c r="E70" s="43">
        <v>781757</v>
      </c>
    </row>
    <row r="71" spans="1:5" x14ac:dyDescent="0.25">
      <c r="A71" s="41" t="s">
        <v>235</v>
      </c>
      <c r="B71" s="42">
        <v>888284</v>
      </c>
      <c r="C71" s="42">
        <v>0</v>
      </c>
      <c r="D71" s="42">
        <v>0</v>
      </c>
      <c r="E71" s="43">
        <v>888284</v>
      </c>
    </row>
    <row r="72" spans="1:5" x14ac:dyDescent="0.25">
      <c r="A72" s="41" t="s">
        <v>344</v>
      </c>
      <c r="B72" s="42">
        <v>79542</v>
      </c>
      <c r="C72" s="42">
        <v>7323</v>
      </c>
      <c r="D72" s="42">
        <v>0</v>
      </c>
      <c r="E72" s="43">
        <v>86865</v>
      </c>
    </row>
    <row r="73" spans="1:5" x14ac:dyDescent="0.25">
      <c r="A73" s="41" t="s">
        <v>230</v>
      </c>
      <c r="B73" s="42">
        <v>127849</v>
      </c>
      <c r="C73" s="42">
        <v>0</v>
      </c>
      <c r="D73" s="42">
        <v>0</v>
      </c>
      <c r="E73" s="43">
        <v>127849</v>
      </c>
    </row>
    <row r="74" spans="1:5" x14ac:dyDescent="0.25">
      <c r="A74" s="41" t="s">
        <v>363</v>
      </c>
      <c r="B74" s="42">
        <v>131886</v>
      </c>
      <c r="C74" s="42">
        <v>0</v>
      </c>
      <c r="D74" s="42">
        <v>0</v>
      </c>
      <c r="E74" s="43">
        <v>131886</v>
      </c>
    </row>
    <row r="75" spans="1:5" x14ac:dyDescent="0.25">
      <c r="A75" s="41" t="s">
        <v>248</v>
      </c>
      <c r="B75" s="42">
        <v>127849</v>
      </c>
      <c r="C75" s="42">
        <v>0</v>
      </c>
      <c r="D75" s="42">
        <v>0</v>
      </c>
      <c r="E75" s="43">
        <v>127849</v>
      </c>
    </row>
    <row r="76" spans="1:5" x14ac:dyDescent="0.25">
      <c r="A76" s="41" t="s">
        <v>256</v>
      </c>
      <c r="B76" s="42">
        <v>127849</v>
      </c>
      <c r="C76" s="42">
        <v>0</v>
      </c>
      <c r="D76" s="42">
        <v>0</v>
      </c>
      <c r="E76" s="43">
        <v>127849</v>
      </c>
    </row>
    <row r="77" spans="1:5" x14ac:dyDescent="0.25">
      <c r="A77" s="41" t="s">
        <v>274</v>
      </c>
      <c r="B77" s="42">
        <v>127849</v>
      </c>
      <c r="C77" s="42">
        <v>0</v>
      </c>
      <c r="D77" s="42">
        <v>0</v>
      </c>
      <c r="E77" s="43">
        <v>127849</v>
      </c>
    </row>
    <row r="78" spans="1:5" x14ac:dyDescent="0.25">
      <c r="A78" s="41" t="s">
        <v>246</v>
      </c>
      <c r="B78" s="42">
        <v>127849</v>
      </c>
      <c r="C78" s="42">
        <v>29695</v>
      </c>
      <c r="D78" s="42">
        <v>0</v>
      </c>
      <c r="E78" s="43">
        <v>157544</v>
      </c>
    </row>
    <row r="79" spans="1:5" x14ac:dyDescent="0.25">
      <c r="A79" s="41" t="s">
        <v>336</v>
      </c>
      <c r="B79" s="42">
        <v>10180</v>
      </c>
      <c r="C79" s="42">
        <v>0</v>
      </c>
      <c r="D79" s="42">
        <v>0</v>
      </c>
      <c r="E79" s="43">
        <v>10180</v>
      </c>
    </row>
    <row r="80" spans="1:5" x14ac:dyDescent="0.25">
      <c r="A80" s="41" t="s">
        <v>277</v>
      </c>
      <c r="B80" s="42">
        <v>127849</v>
      </c>
      <c r="C80" s="42">
        <v>0</v>
      </c>
      <c r="D80" s="42">
        <v>0</v>
      </c>
      <c r="E80" s="43">
        <v>127849</v>
      </c>
    </row>
    <row r="81" spans="1:5" x14ac:dyDescent="0.25">
      <c r="A81" s="41" t="s">
        <v>348</v>
      </c>
      <c r="B81" s="42">
        <v>212681</v>
      </c>
      <c r="C81" s="42">
        <v>133286</v>
      </c>
      <c r="D81" s="42">
        <v>0</v>
      </c>
      <c r="E81" s="43">
        <v>345967</v>
      </c>
    </row>
    <row r="82" spans="1:5" x14ac:dyDescent="0.25">
      <c r="A82" s="41" t="s">
        <v>327</v>
      </c>
      <c r="B82" s="42">
        <v>284728</v>
      </c>
      <c r="C82" s="42">
        <v>77632</v>
      </c>
      <c r="D82" s="42">
        <v>0</v>
      </c>
      <c r="E82" s="43">
        <v>362360</v>
      </c>
    </row>
    <row r="83" spans="1:5" x14ac:dyDescent="0.25">
      <c r="A83" s="41" t="s">
        <v>313</v>
      </c>
      <c r="B83" s="42">
        <v>15503</v>
      </c>
      <c r="C83" s="42">
        <v>0</v>
      </c>
      <c r="D83" s="42">
        <v>0</v>
      </c>
      <c r="E83" s="43">
        <v>15503</v>
      </c>
    </row>
    <row r="84" spans="1:5" x14ac:dyDescent="0.25">
      <c r="A84" s="41" t="s">
        <v>330</v>
      </c>
      <c r="B84" s="42">
        <v>168032</v>
      </c>
      <c r="C84" s="42">
        <v>33012</v>
      </c>
      <c r="D84" s="42">
        <v>3000</v>
      </c>
      <c r="E84" s="43">
        <v>204044</v>
      </c>
    </row>
    <row r="85" spans="1:5" x14ac:dyDescent="0.25">
      <c r="A85" s="41" t="s">
        <v>255</v>
      </c>
      <c r="B85" s="42">
        <v>127849</v>
      </c>
      <c r="C85" s="42">
        <v>0</v>
      </c>
      <c r="D85" s="42">
        <v>0</v>
      </c>
      <c r="E85" s="43">
        <v>127849</v>
      </c>
    </row>
    <row r="86" spans="1:5" x14ac:dyDescent="0.25">
      <c r="A86" s="41" t="s">
        <v>353</v>
      </c>
      <c r="B86" s="42">
        <v>364069</v>
      </c>
      <c r="C86" s="42">
        <v>22079</v>
      </c>
      <c r="D86" s="42">
        <v>8000</v>
      </c>
      <c r="E86" s="43">
        <v>394148</v>
      </c>
    </row>
    <row r="87" spans="1:5" x14ac:dyDescent="0.25">
      <c r="A87" s="41" t="s">
        <v>345</v>
      </c>
      <c r="B87" s="42">
        <v>95000</v>
      </c>
      <c r="C87" s="42">
        <v>0</v>
      </c>
      <c r="D87" s="42">
        <v>0</v>
      </c>
      <c r="E87" s="43">
        <v>95000</v>
      </c>
    </row>
    <row r="88" spans="1:5" x14ac:dyDescent="0.25">
      <c r="A88" s="41" t="s">
        <v>262</v>
      </c>
      <c r="B88" s="42">
        <v>15466</v>
      </c>
      <c r="C88" s="42">
        <v>0</v>
      </c>
      <c r="D88" s="42">
        <v>0</v>
      </c>
      <c r="E88" s="43">
        <v>15466</v>
      </c>
    </row>
    <row r="89" spans="1:5" x14ac:dyDescent="0.25">
      <c r="A89" s="41" t="s">
        <v>292</v>
      </c>
      <c r="B89" s="42">
        <v>383052</v>
      </c>
      <c r="C89" s="42">
        <v>60720</v>
      </c>
      <c r="D89" s="42">
        <v>0</v>
      </c>
      <c r="E89" s="43">
        <v>443772</v>
      </c>
    </row>
    <row r="90" spans="1:5" x14ac:dyDescent="0.25">
      <c r="A90" s="41" t="s">
        <v>373</v>
      </c>
      <c r="B90" s="42">
        <v>179807</v>
      </c>
      <c r="C90" s="42">
        <v>0</v>
      </c>
      <c r="D90" s="42">
        <v>0</v>
      </c>
      <c r="E90" s="43">
        <v>179807</v>
      </c>
    </row>
    <row r="91" spans="1:5" x14ac:dyDescent="0.25">
      <c r="A91" s="41" t="s">
        <v>271</v>
      </c>
      <c r="B91" s="42">
        <v>153545</v>
      </c>
      <c r="C91" s="42">
        <v>0</v>
      </c>
      <c r="D91" s="42">
        <v>0</v>
      </c>
      <c r="E91" s="43">
        <v>153545</v>
      </c>
    </row>
    <row r="92" spans="1:5" x14ac:dyDescent="0.25">
      <c r="A92" s="41" t="s">
        <v>299</v>
      </c>
      <c r="B92" s="42">
        <v>195859</v>
      </c>
      <c r="C92" s="42">
        <v>281250</v>
      </c>
      <c r="D92" s="42">
        <v>0</v>
      </c>
      <c r="E92" s="43">
        <v>477109</v>
      </c>
    </row>
    <row r="93" spans="1:5" x14ac:dyDescent="0.25">
      <c r="A93" s="41" t="s">
        <v>312</v>
      </c>
      <c r="B93" s="42">
        <v>604745</v>
      </c>
      <c r="C93" s="42">
        <v>17664</v>
      </c>
      <c r="D93" s="42">
        <v>0</v>
      </c>
      <c r="E93" s="43">
        <v>622409</v>
      </c>
    </row>
    <row r="94" spans="1:5" x14ac:dyDescent="0.25">
      <c r="A94" s="41" t="s">
        <v>318</v>
      </c>
      <c r="B94" s="42">
        <v>63820</v>
      </c>
      <c r="C94" s="42">
        <v>0</v>
      </c>
      <c r="D94" s="42">
        <v>0</v>
      </c>
      <c r="E94" s="43">
        <v>63820</v>
      </c>
    </row>
    <row r="95" spans="1:5" x14ac:dyDescent="0.25">
      <c r="A95" s="41" t="s">
        <v>245</v>
      </c>
      <c r="B95" s="42">
        <v>158030</v>
      </c>
      <c r="C95" s="42">
        <v>7424</v>
      </c>
      <c r="D95" s="42">
        <v>0</v>
      </c>
      <c r="E95" s="43">
        <v>165454</v>
      </c>
    </row>
    <row r="96" spans="1:5" x14ac:dyDescent="0.25">
      <c r="A96" s="41" t="s">
        <v>357</v>
      </c>
      <c r="B96" s="42">
        <v>0</v>
      </c>
      <c r="C96" s="42">
        <v>86430</v>
      </c>
      <c r="D96" s="42">
        <v>0</v>
      </c>
      <c r="E96" s="43">
        <v>86430</v>
      </c>
    </row>
    <row r="97" spans="1:5" x14ac:dyDescent="0.25">
      <c r="A97" s="41" t="s">
        <v>380</v>
      </c>
      <c r="B97" s="42">
        <v>0</v>
      </c>
      <c r="C97" s="42">
        <v>40137</v>
      </c>
      <c r="D97" s="42">
        <v>0</v>
      </c>
      <c r="E97" s="43">
        <v>40137</v>
      </c>
    </row>
    <row r="98" spans="1:5" x14ac:dyDescent="0.25">
      <c r="A98" s="41" t="s">
        <v>280</v>
      </c>
      <c r="B98" s="42">
        <v>131886</v>
      </c>
      <c r="C98" s="42">
        <v>0</v>
      </c>
      <c r="D98" s="42">
        <v>0</v>
      </c>
      <c r="E98" s="43">
        <v>131886</v>
      </c>
    </row>
    <row r="99" spans="1:5" x14ac:dyDescent="0.25">
      <c r="A99" s="41" t="s">
        <v>239</v>
      </c>
      <c r="B99" s="42">
        <v>143998</v>
      </c>
      <c r="C99" s="42">
        <v>0</v>
      </c>
      <c r="D99" s="42">
        <v>0</v>
      </c>
      <c r="E99" s="43">
        <v>143998</v>
      </c>
    </row>
    <row r="100" spans="1:5" x14ac:dyDescent="0.25">
      <c r="A100" s="41" t="s">
        <v>266</v>
      </c>
      <c r="B100" s="42">
        <v>17570</v>
      </c>
      <c r="C100" s="42">
        <v>0</v>
      </c>
      <c r="D100" s="42">
        <v>0</v>
      </c>
      <c r="E100" s="43">
        <v>17570</v>
      </c>
    </row>
    <row r="101" spans="1:5" x14ac:dyDescent="0.25">
      <c r="A101" s="41" t="s">
        <v>241</v>
      </c>
      <c r="B101" s="42">
        <v>12884</v>
      </c>
      <c r="C101" s="42">
        <v>0</v>
      </c>
      <c r="D101" s="42">
        <v>0</v>
      </c>
      <c r="E101" s="43">
        <v>12884</v>
      </c>
    </row>
    <row r="102" spans="1:5" x14ac:dyDescent="0.25">
      <c r="A102" s="41" t="s">
        <v>320</v>
      </c>
      <c r="B102" s="42">
        <v>267026</v>
      </c>
      <c r="C102" s="42">
        <v>0</v>
      </c>
      <c r="D102" s="42">
        <v>0</v>
      </c>
      <c r="E102" s="43">
        <v>267026</v>
      </c>
    </row>
    <row r="103" spans="1:5" x14ac:dyDescent="0.25">
      <c r="A103" s="41" t="s">
        <v>377</v>
      </c>
      <c r="B103" s="42">
        <v>148236</v>
      </c>
      <c r="C103" s="42">
        <v>0</v>
      </c>
      <c r="D103" s="42">
        <v>0</v>
      </c>
      <c r="E103" s="43">
        <v>148236</v>
      </c>
    </row>
    <row r="104" spans="1:5" x14ac:dyDescent="0.25">
      <c r="A104" s="41" t="s">
        <v>228</v>
      </c>
      <c r="B104" s="42">
        <v>743060</v>
      </c>
      <c r="C104" s="42">
        <v>0</v>
      </c>
      <c r="D104" s="42">
        <v>0</v>
      </c>
      <c r="E104" s="43">
        <v>743060</v>
      </c>
    </row>
    <row r="105" spans="1:5" x14ac:dyDescent="0.25">
      <c r="A105" s="41" t="s">
        <v>311</v>
      </c>
      <c r="B105" s="42">
        <v>182905</v>
      </c>
      <c r="C105" s="42">
        <v>66722</v>
      </c>
      <c r="D105" s="42">
        <v>0</v>
      </c>
      <c r="E105" s="43">
        <v>249627</v>
      </c>
    </row>
    <row r="106" spans="1:5" x14ac:dyDescent="0.25">
      <c r="A106" s="41" t="s">
        <v>332</v>
      </c>
      <c r="B106" s="42">
        <v>162412</v>
      </c>
      <c r="C106" s="42">
        <v>26532</v>
      </c>
      <c r="D106" s="42">
        <v>0</v>
      </c>
      <c r="E106" s="43">
        <v>188944</v>
      </c>
    </row>
    <row r="107" spans="1:5" x14ac:dyDescent="0.25">
      <c r="A107" s="41" t="s">
        <v>382</v>
      </c>
      <c r="B107" s="42">
        <v>0</v>
      </c>
      <c r="C107" s="42">
        <v>7680</v>
      </c>
      <c r="D107" s="42">
        <v>0</v>
      </c>
      <c r="E107" s="43">
        <v>7680</v>
      </c>
    </row>
    <row r="108" spans="1:5" x14ac:dyDescent="0.25">
      <c r="A108" s="41" t="s">
        <v>308</v>
      </c>
      <c r="B108" s="42">
        <v>218124</v>
      </c>
      <c r="C108" s="42">
        <v>68620</v>
      </c>
      <c r="D108" s="42">
        <v>0</v>
      </c>
      <c r="E108" s="43">
        <v>286744</v>
      </c>
    </row>
    <row r="109" spans="1:5" x14ac:dyDescent="0.25">
      <c r="A109" s="41" t="s">
        <v>381</v>
      </c>
      <c r="B109" s="42">
        <v>17501</v>
      </c>
      <c r="C109" s="42">
        <v>0</v>
      </c>
      <c r="D109" s="42">
        <v>0</v>
      </c>
      <c r="E109" s="43">
        <v>17501</v>
      </c>
    </row>
    <row r="110" spans="1:5" x14ac:dyDescent="0.25">
      <c r="A110" s="41" t="s">
        <v>221</v>
      </c>
      <c r="B110" s="42">
        <v>58917</v>
      </c>
      <c r="C110" s="42">
        <v>8395</v>
      </c>
      <c r="D110" s="42">
        <v>0</v>
      </c>
      <c r="E110" s="43">
        <v>67312</v>
      </c>
    </row>
    <row r="111" spans="1:5" x14ac:dyDescent="0.25">
      <c r="A111" s="41" t="s">
        <v>329</v>
      </c>
      <c r="B111" s="42">
        <v>240160</v>
      </c>
      <c r="C111" s="42">
        <v>0</v>
      </c>
      <c r="D111" s="42">
        <v>0</v>
      </c>
      <c r="E111" s="43">
        <v>240160</v>
      </c>
    </row>
    <row r="112" spans="1:5" x14ac:dyDescent="0.25">
      <c r="A112" s="41" t="s">
        <v>309</v>
      </c>
      <c r="B112" s="42">
        <v>178229</v>
      </c>
      <c r="C112" s="42">
        <v>117591</v>
      </c>
      <c r="D112" s="42">
        <v>0</v>
      </c>
      <c r="E112" s="43">
        <v>295820</v>
      </c>
    </row>
    <row r="113" spans="1:5" x14ac:dyDescent="0.25">
      <c r="A113" s="41" t="s">
        <v>306</v>
      </c>
      <c r="B113" s="42">
        <v>135924</v>
      </c>
      <c r="C113" s="42">
        <v>0</v>
      </c>
      <c r="D113" s="42">
        <v>0</v>
      </c>
      <c r="E113" s="43">
        <v>135924</v>
      </c>
    </row>
    <row r="114" spans="1:5" x14ac:dyDescent="0.25">
      <c r="A114" s="41" t="s">
        <v>260</v>
      </c>
      <c r="B114" s="42">
        <v>17591</v>
      </c>
      <c r="C114" s="42">
        <v>0</v>
      </c>
      <c r="D114" s="42">
        <v>0</v>
      </c>
      <c r="E114" s="43">
        <v>17591</v>
      </c>
    </row>
    <row r="115" spans="1:5" x14ac:dyDescent="0.25">
      <c r="A115" s="41" t="s">
        <v>346</v>
      </c>
      <c r="B115" s="42">
        <v>151338</v>
      </c>
      <c r="C115" s="42">
        <v>0</v>
      </c>
      <c r="D115" s="42">
        <v>0</v>
      </c>
      <c r="E115" s="43">
        <v>151338</v>
      </c>
    </row>
    <row r="116" spans="1:5" x14ac:dyDescent="0.25">
      <c r="A116" s="41" t="s">
        <v>355</v>
      </c>
      <c r="B116" s="42">
        <v>96330</v>
      </c>
      <c r="C116" s="42">
        <v>0</v>
      </c>
      <c r="D116" s="42">
        <v>0</v>
      </c>
      <c r="E116" s="43">
        <v>96330</v>
      </c>
    </row>
    <row r="117" spans="1:5" x14ac:dyDescent="0.25">
      <c r="A117" s="41" t="s">
        <v>317</v>
      </c>
      <c r="B117" s="42">
        <v>151469</v>
      </c>
      <c r="C117" s="42">
        <v>27558</v>
      </c>
      <c r="D117" s="42">
        <v>4000</v>
      </c>
      <c r="E117" s="43">
        <v>183027</v>
      </c>
    </row>
    <row r="118" spans="1:5" x14ac:dyDescent="0.25">
      <c r="A118" s="41" t="s">
        <v>275</v>
      </c>
      <c r="B118" s="42">
        <v>168490</v>
      </c>
      <c r="C118" s="42">
        <v>75435</v>
      </c>
      <c r="D118" s="42">
        <v>0</v>
      </c>
      <c r="E118" s="43">
        <v>243925</v>
      </c>
    </row>
    <row r="119" spans="1:5" x14ac:dyDescent="0.25">
      <c r="A119" s="41" t="s">
        <v>307</v>
      </c>
      <c r="B119" s="42">
        <v>234029</v>
      </c>
      <c r="C119" s="42">
        <v>0</v>
      </c>
      <c r="D119" s="42">
        <v>0</v>
      </c>
      <c r="E119" s="43">
        <v>234029</v>
      </c>
    </row>
    <row r="120" spans="1:5" x14ac:dyDescent="0.25">
      <c r="A120" s="41" t="s">
        <v>331</v>
      </c>
      <c r="B120" s="42">
        <v>165790</v>
      </c>
      <c r="C120" s="42">
        <v>38376</v>
      </c>
      <c r="D120" s="42">
        <v>0</v>
      </c>
      <c r="E120" s="43">
        <v>204166</v>
      </c>
    </row>
    <row r="121" spans="1:5" x14ac:dyDescent="0.25">
      <c r="A121" s="41" t="s">
        <v>338</v>
      </c>
      <c r="B121" s="42">
        <v>131886</v>
      </c>
      <c r="C121" s="42">
        <v>23272</v>
      </c>
      <c r="D121" s="42">
        <v>0</v>
      </c>
      <c r="E121" s="43">
        <v>155158</v>
      </c>
    </row>
    <row r="122" spans="1:5" x14ac:dyDescent="0.25">
      <c r="A122" s="41" t="s">
        <v>304</v>
      </c>
      <c r="B122" s="42">
        <v>0</v>
      </c>
      <c r="C122" s="42">
        <v>152216</v>
      </c>
      <c r="D122" s="42">
        <v>0</v>
      </c>
      <c r="E122" s="43">
        <v>152216</v>
      </c>
    </row>
    <row r="123" spans="1:5" x14ac:dyDescent="0.25">
      <c r="A123" s="41" t="s">
        <v>379</v>
      </c>
      <c r="B123" s="42">
        <v>0</v>
      </c>
      <c r="C123" s="42">
        <v>2052</v>
      </c>
      <c r="D123" s="42">
        <v>0</v>
      </c>
      <c r="E123" s="43">
        <v>2052</v>
      </c>
    </row>
    <row r="124" spans="1:5" x14ac:dyDescent="0.25">
      <c r="A124" s="41" t="s">
        <v>305</v>
      </c>
      <c r="B124" s="42">
        <v>0</v>
      </c>
      <c r="C124" s="42">
        <v>20647</v>
      </c>
      <c r="D124" s="42">
        <v>0</v>
      </c>
      <c r="E124" s="43">
        <v>20647</v>
      </c>
    </row>
    <row r="125" spans="1:5" x14ac:dyDescent="0.25">
      <c r="A125" s="41" t="s">
        <v>342</v>
      </c>
      <c r="B125" s="42">
        <v>0</v>
      </c>
      <c r="C125" s="42">
        <v>30773</v>
      </c>
      <c r="D125" s="42">
        <v>0</v>
      </c>
      <c r="E125" s="43">
        <v>30773</v>
      </c>
    </row>
    <row r="126" spans="1:5" x14ac:dyDescent="0.25">
      <c r="A126" s="41" t="s">
        <v>282</v>
      </c>
      <c r="B126" s="42">
        <v>0</v>
      </c>
      <c r="C126" s="42">
        <v>23771</v>
      </c>
      <c r="D126" s="42">
        <v>0</v>
      </c>
      <c r="E126" s="43">
        <v>23771</v>
      </c>
    </row>
    <row r="127" spans="1:5" x14ac:dyDescent="0.25">
      <c r="A127" s="41" t="s">
        <v>310</v>
      </c>
      <c r="B127" s="42">
        <v>0</v>
      </c>
      <c r="C127" s="42">
        <v>17978</v>
      </c>
      <c r="D127" s="42">
        <v>0</v>
      </c>
      <c r="E127" s="43">
        <v>17978</v>
      </c>
    </row>
    <row r="128" spans="1:5" x14ac:dyDescent="0.25">
      <c r="A128" s="41" t="s">
        <v>372</v>
      </c>
      <c r="B128" s="42">
        <v>0</v>
      </c>
      <c r="C128" s="42">
        <v>121012</v>
      </c>
      <c r="D128" s="42">
        <v>0</v>
      </c>
      <c r="E128" s="43">
        <v>121012</v>
      </c>
    </row>
    <row r="129" spans="1:5" x14ac:dyDescent="0.25">
      <c r="A129" s="41" t="s">
        <v>265</v>
      </c>
      <c r="B129" s="42">
        <v>0</v>
      </c>
      <c r="C129" s="42">
        <v>2052</v>
      </c>
      <c r="D129" s="42">
        <v>0</v>
      </c>
      <c r="E129" s="43">
        <v>2052</v>
      </c>
    </row>
    <row r="130" spans="1:5" x14ac:dyDescent="0.25">
      <c r="A130" s="41" t="s">
        <v>350</v>
      </c>
      <c r="B130" s="42">
        <v>86530</v>
      </c>
      <c r="C130" s="42">
        <v>0</v>
      </c>
      <c r="D130" s="42">
        <v>0</v>
      </c>
      <c r="E130" s="43">
        <v>86530</v>
      </c>
    </row>
    <row r="131" spans="1:5" x14ac:dyDescent="0.25">
      <c r="A131" s="41" t="s">
        <v>339</v>
      </c>
      <c r="B131" s="42">
        <v>127849</v>
      </c>
      <c r="C131" s="42">
        <v>4670</v>
      </c>
      <c r="D131" s="42">
        <v>1000</v>
      </c>
      <c r="E131" s="43">
        <v>133519</v>
      </c>
    </row>
    <row r="132" spans="1:5" x14ac:dyDescent="0.25">
      <c r="A132" s="41" t="s">
        <v>289</v>
      </c>
      <c r="B132" s="42">
        <v>166823</v>
      </c>
      <c r="C132" s="42">
        <v>74589</v>
      </c>
      <c r="D132" s="42">
        <v>0</v>
      </c>
      <c r="E132" s="43">
        <v>241412</v>
      </c>
    </row>
    <row r="133" spans="1:5" x14ac:dyDescent="0.25">
      <c r="A133" s="41" t="s">
        <v>367</v>
      </c>
      <c r="B133" s="42">
        <v>127849</v>
      </c>
      <c r="C133" s="42">
        <v>25101</v>
      </c>
      <c r="D133" s="42">
        <v>0</v>
      </c>
      <c r="E133" s="43">
        <v>152950</v>
      </c>
    </row>
    <row r="134" spans="1:5" x14ac:dyDescent="0.25">
      <c r="A134" s="41" t="s">
        <v>286</v>
      </c>
      <c r="B134" s="42">
        <v>61508</v>
      </c>
      <c r="C134" s="42">
        <v>0</v>
      </c>
      <c r="D134" s="42">
        <v>0</v>
      </c>
      <c r="E134" s="43">
        <v>61508</v>
      </c>
    </row>
    <row r="135" spans="1:5" x14ac:dyDescent="0.25">
      <c r="A135" s="41" t="s">
        <v>365</v>
      </c>
      <c r="B135" s="42">
        <v>52000</v>
      </c>
      <c r="C135" s="42">
        <v>0</v>
      </c>
      <c r="D135" s="42">
        <v>0</v>
      </c>
      <c r="E135" s="43">
        <v>52000</v>
      </c>
    </row>
    <row r="136" spans="1:5" x14ac:dyDescent="0.25">
      <c r="A136" s="41" t="s">
        <v>337</v>
      </c>
      <c r="B136" s="42">
        <v>127849</v>
      </c>
      <c r="C136" s="42">
        <v>0</v>
      </c>
      <c r="D136" s="42">
        <v>0</v>
      </c>
      <c r="E136" s="43">
        <v>127849</v>
      </c>
    </row>
    <row r="137" spans="1:5" x14ac:dyDescent="0.25">
      <c r="A137" s="41" t="s">
        <v>278</v>
      </c>
      <c r="B137" s="42">
        <v>127849</v>
      </c>
      <c r="C137" s="42">
        <v>0</v>
      </c>
      <c r="D137" s="42">
        <v>0</v>
      </c>
      <c r="E137" s="43">
        <v>127849</v>
      </c>
    </row>
    <row r="138" spans="1:5" x14ac:dyDescent="0.25">
      <c r="A138" s="41" t="s">
        <v>333</v>
      </c>
      <c r="B138" s="42">
        <v>107517</v>
      </c>
      <c r="C138" s="42">
        <v>0</v>
      </c>
      <c r="D138" s="42">
        <v>0</v>
      </c>
      <c r="E138" s="43">
        <v>107517</v>
      </c>
    </row>
    <row r="139" spans="1:5" x14ac:dyDescent="0.25">
      <c r="A139" s="41" t="s">
        <v>285</v>
      </c>
      <c r="B139" s="42">
        <v>63092</v>
      </c>
      <c r="C139" s="42">
        <v>0</v>
      </c>
      <c r="D139" s="42">
        <v>0</v>
      </c>
      <c r="E139" s="43">
        <v>63092</v>
      </c>
    </row>
    <row r="140" spans="1:5" x14ac:dyDescent="0.25">
      <c r="A140" s="41" t="s">
        <v>343</v>
      </c>
      <c r="B140" s="42">
        <v>0</v>
      </c>
      <c r="C140" s="42">
        <v>20000</v>
      </c>
      <c r="D140" s="42">
        <v>0</v>
      </c>
      <c r="E140" s="43">
        <v>20000</v>
      </c>
    </row>
    <row r="141" spans="1:5" x14ac:dyDescent="0.25">
      <c r="A141" s="41" t="s">
        <v>358</v>
      </c>
      <c r="B141" s="42">
        <v>159261</v>
      </c>
      <c r="C141" s="42">
        <v>29182</v>
      </c>
      <c r="D141" s="42">
        <v>375</v>
      </c>
      <c r="E141" s="43">
        <v>188818</v>
      </c>
    </row>
    <row r="142" spans="1:5" x14ac:dyDescent="0.25">
      <c r="A142" s="41" t="s">
        <v>251</v>
      </c>
      <c r="B142" s="42">
        <v>200346</v>
      </c>
      <c r="C142" s="42">
        <v>0</v>
      </c>
      <c r="D142" s="42">
        <v>0</v>
      </c>
      <c r="E142" s="43">
        <v>200346</v>
      </c>
    </row>
    <row r="143" spans="1:5" x14ac:dyDescent="0.25">
      <c r="A143" s="41" t="s">
        <v>354</v>
      </c>
      <c r="B143" s="42">
        <v>0</v>
      </c>
      <c r="C143" s="42">
        <v>121629</v>
      </c>
      <c r="D143" s="42">
        <v>5000</v>
      </c>
      <c r="E143" s="43">
        <v>126629</v>
      </c>
    </row>
    <row r="144" spans="1:5" x14ac:dyDescent="0.25">
      <c r="A144" s="41" t="s">
        <v>218</v>
      </c>
      <c r="B144" s="42">
        <v>254985</v>
      </c>
      <c r="C144" s="42">
        <v>90257</v>
      </c>
      <c r="D144" s="42">
        <v>0</v>
      </c>
      <c r="E144" s="43">
        <v>345242</v>
      </c>
    </row>
    <row r="145" spans="1:5" x14ac:dyDescent="0.25">
      <c r="A145" s="41" t="s">
        <v>368</v>
      </c>
      <c r="B145" s="42">
        <v>54181</v>
      </c>
      <c r="C145" s="42">
        <v>0</v>
      </c>
      <c r="D145" s="42">
        <v>0</v>
      </c>
      <c r="E145" s="43">
        <v>54181</v>
      </c>
    </row>
    <row r="146" spans="1:5" x14ac:dyDescent="0.25">
      <c r="A146" s="41" t="s">
        <v>351</v>
      </c>
      <c r="B146" s="42">
        <v>0</v>
      </c>
      <c r="C146" s="42">
        <v>11565</v>
      </c>
      <c r="D146" s="42">
        <v>0</v>
      </c>
      <c r="E146" s="43">
        <v>11565</v>
      </c>
    </row>
    <row r="147" spans="1:5" x14ac:dyDescent="0.25">
      <c r="A147" s="41" t="s">
        <v>393</v>
      </c>
      <c r="B147" s="42">
        <v>20000</v>
      </c>
      <c r="C147" s="42">
        <v>0</v>
      </c>
      <c r="D147" s="42">
        <v>0</v>
      </c>
      <c r="E147" s="43">
        <v>20000</v>
      </c>
    </row>
    <row r="148" spans="1:5" x14ac:dyDescent="0.25">
      <c r="A148" s="41" t="s">
        <v>316</v>
      </c>
      <c r="B148" s="42">
        <v>235485</v>
      </c>
      <c r="C148" s="42">
        <v>74270</v>
      </c>
      <c r="D148" s="42">
        <v>0</v>
      </c>
      <c r="E148" s="43">
        <v>309755</v>
      </c>
    </row>
    <row r="149" spans="1:5" x14ac:dyDescent="0.25">
      <c r="A149" s="41" t="s">
        <v>319</v>
      </c>
      <c r="B149" s="42">
        <v>220382</v>
      </c>
      <c r="C149" s="42">
        <v>0</v>
      </c>
      <c r="D149" s="42">
        <v>0</v>
      </c>
      <c r="E149" s="43">
        <v>220382</v>
      </c>
    </row>
    <row r="150" spans="1:5" x14ac:dyDescent="0.25">
      <c r="A150" s="41" t="s">
        <v>263</v>
      </c>
      <c r="B150" s="42">
        <v>30640</v>
      </c>
      <c r="C150" s="42">
        <v>0</v>
      </c>
      <c r="D150" s="42">
        <v>0</v>
      </c>
      <c r="E150" s="43">
        <v>30640</v>
      </c>
    </row>
    <row r="151" spans="1:5" x14ac:dyDescent="0.25">
      <c r="A151" s="41" t="s">
        <v>301</v>
      </c>
      <c r="B151" s="42">
        <v>67200</v>
      </c>
      <c r="C151" s="42">
        <v>15944</v>
      </c>
      <c r="D151" s="42">
        <v>0</v>
      </c>
      <c r="E151" s="43">
        <v>83144</v>
      </c>
    </row>
    <row r="152" spans="1:5" x14ac:dyDescent="0.25">
      <c r="A152" s="41" t="s">
        <v>334</v>
      </c>
      <c r="B152" s="42">
        <v>51500</v>
      </c>
      <c r="C152" s="42">
        <v>0</v>
      </c>
      <c r="D152" s="42">
        <v>0</v>
      </c>
      <c r="E152" s="43">
        <v>51500</v>
      </c>
    </row>
    <row r="153" spans="1:5" x14ac:dyDescent="0.25">
      <c r="A153" s="41" t="s">
        <v>288</v>
      </c>
      <c r="B153" s="42">
        <v>131886</v>
      </c>
      <c r="C153" s="42">
        <v>3828</v>
      </c>
      <c r="D153" s="42">
        <v>0</v>
      </c>
      <c r="E153" s="43">
        <v>135714</v>
      </c>
    </row>
    <row r="154" spans="1:5" x14ac:dyDescent="0.25">
      <c r="A154" s="41" t="s">
        <v>302</v>
      </c>
      <c r="B154" s="42">
        <v>131886</v>
      </c>
      <c r="C154" s="42">
        <v>33936</v>
      </c>
      <c r="D154" s="42">
        <v>0</v>
      </c>
      <c r="E154" s="43">
        <v>165822</v>
      </c>
    </row>
    <row r="155" spans="1:5" x14ac:dyDescent="0.25">
      <c r="A155" s="41" t="s">
        <v>240</v>
      </c>
      <c r="B155" s="42">
        <v>131886</v>
      </c>
      <c r="C155" s="42">
        <v>34741</v>
      </c>
      <c r="D155" s="42">
        <v>0</v>
      </c>
      <c r="E155" s="43">
        <v>166627</v>
      </c>
    </row>
    <row r="156" spans="1:5" x14ac:dyDescent="0.25">
      <c r="A156" s="41" t="s">
        <v>370</v>
      </c>
      <c r="B156" s="42">
        <v>131886</v>
      </c>
      <c r="C156" s="42">
        <v>36267</v>
      </c>
      <c r="D156" s="42">
        <v>0</v>
      </c>
      <c r="E156" s="43">
        <v>168153</v>
      </c>
    </row>
    <row r="157" spans="1:5" x14ac:dyDescent="0.25">
      <c r="A157" s="41" t="s">
        <v>349</v>
      </c>
      <c r="B157" s="42">
        <v>370678</v>
      </c>
      <c r="C157" s="42">
        <v>83760</v>
      </c>
      <c r="D157" s="42">
        <v>0</v>
      </c>
      <c r="E157" s="43">
        <v>454438</v>
      </c>
    </row>
    <row r="158" spans="1:5" x14ac:dyDescent="0.25">
      <c r="A158" s="41" t="s">
        <v>291</v>
      </c>
      <c r="B158" s="42">
        <v>131886</v>
      </c>
      <c r="C158" s="42">
        <v>39338</v>
      </c>
      <c r="D158" s="42">
        <v>0</v>
      </c>
      <c r="E158" s="43">
        <v>171224</v>
      </c>
    </row>
    <row r="159" spans="1:5" x14ac:dyDescent="0.25">
      <c r="A159" s="41" t="s">
        <v>279</v>
      </c>
      <c r="B159" s="42">
        <v>216864</v>
      </c>
      <c r="C159" s="42">
        <v>4106</v>
      </c>
      <c r="D159" s="42">
        <v>0</v>
      </c>
      <c r="E159" s="43">
        <v>220970</v>
      </c>
    </row>
    <row r="160" spans="1:5" x14ac:dyDescent="0.25">
      <c r="A160" s="41" t="s">
        <v>252</v>
      </c>
      <c r="B160" s="42">
        <v>135924</v>
      </c>
      <c r="C160" s="42">
        <v>7116</v>
      </c>
      <c r="D160" s="42">
        <v>0</v>
      </c>
      <c r="E160" s="43">
        <v>143040</v>
      </c>
    </row>
    <row r="161" spans="1:5" x14ac:dyDescent="0.25">
      <c r="A161" s="41" t="s">
        <v>258</v>
      </c>
      <c r="B161" s="42">
        <v>0</v>
      </c>
      <c r="C161" s="42">
        <v>159806</v>
      </c>
      <c r="D161" s="42">
        <v>0</v>
      </c>
      <c r="E161" s="43">
        <v>159806</v>
      </c>
    </row>
    <row r="162" spans="1:5" x14ac:dyDescent="0.25">
      <c r="A162" s="41" t="s">
        <v>247</v>
      </c>
      <c r="B162" s="42">
        <v>96093</v>
      </c>
      <c r="C162" s="42">
        <v>0</v>
      </c>
      <c r="D162" s="42">
        <v>0</v>
      </c>
      <c r="E162" s="43">
        <v>96093</v>
      </c>
    </row>
    <row r="163" spans="1:5" x14ac:dyDescent="0.25">
      <c r="A163" s="41" t="s">
        <v>326</v>
      </c>
      <c r="B163" s="42">
        <v>168223</v>
      </c>
      <c r="C163" s="42">
        <v>0</v>
      </c>
      <c r="D163" s="42">
        <v>0</v>
      </c>
      <c r="E163" s="43">
        <v>168223</v>
      </c>
    </row>
    <row r="164" spans="1:5" x14ac:dyDescent="0.25">
      <c r="A164" s="41" t="s">
        <v>272</v>
      </c>
      <c r="B164" s="42">
        <v>228908</v>
      </c>
      <c r="C164" s="42">
        <v>0</v>
      </c>
      <c r="D164" s="42">
        <v>0</v>
      </c>
      <c r="E164" s="43">
        <v>228908</v>
      </c>
    </row>
    <row r="165" spans="1:5" x14ac:dyDescent="0.25">
      <c r="A165" s="41" t="s">
        <v>231</v>
      </c>
      <c r="B165" s="42">
        <v>75000</v>
      </c>
      <c r="C165" s="42">
        <v>3602</v>
      </c>
      <c r="D165" s="42">
        <v>0</v>
      </c>
      <c r="E165" s="43">
        <v>78602</v>
      </c>
    </row>
    <row r="166" spans="1:5" x14ac:dyDescent="0.25">
      <c r="A166" s="41" t="s">
        <v>268</v>
      </c>
      <c r="B166" s="42">
        <v>72658</v>
      </c>
      <c r="C166" s="42">
        <v>87089</v>
      </c>
      <c r="D166" s="42">
        <v>0</v>
      </c>
      <c r="E166" s="43">
        <v>159747</v>
      </c>
    </row>
    <row r="167" spans="1:5" x14ac:dyDescent="0.25">
      <c r="A167" s="41" t="s">
        <v>303</v>
      </c>
      <c r="B167" s="42">
        <v>81708</v>
      </c>
      <c r="C167" s="42">
        <v>8925</v>
      </c>
      <c r="D167" s="42">
        <v>0</v>
      </c>
      <c r="E167" s="43">
        <v>90633</v>
      </c>
    </row>
    <row r="168" spans="1:5" x14ac:dyDescent="0.25">
      <c r="A168" s="41" t="s">
        <v>300</v>
      </c>
      <c r="B168" s="42">
        <v>81708</v>
      </c>
      <c r="C168" s="42">
        <v>2996</v>
      </c>
      <c r="D168" s="42">
        <v>0</v>
      </c>
      <c r="E168" s="43">
        <v>84704</v>
      </c>
    </row>
    <row r="169" spans="1:5" x14ac:dyDescent="0.25">
      <c r="A169" s="41" t="s">
        <v>219</v>
      </c>
      <c r="B169" s="42">
        <v>81708</v>
      </c>
      <c r="C169" s="42">
        <v>6499</v>
      </c>
      <c r="D169" s="42">
        <v>0</v>
      </c>
      <c r="E169" s="43">
        <v>88207</v>
      </c>
    </row>
    <row r="170" spans="1:5" x14ac:dyDescent="0.25">
      <c r="A170" s="41" t="s">
        <v>237</v>
      </c>
      <c r="B170" s="42">
        <v>81708</v>
      </c>
      <c r="C170" s="42">
        <v>8473</v>
      </c>
      <c r="D170" s="42">
        <v>0</v>
      </c>
      <c r="E170" s="43">
        <v>90181</v>
      </c>
    </row>
    <row r="171" spans="1:5" x14ac:dyDescent="0.25">
      <c r="A171" s="41" t="s">
        <v>220</v>
      </c>
      <c r="B171" s="42">
        <v>81708</v>
      </c>
      <c r="C171" s="42">
        <v>11387</v>
      </c>
      <c r="D171" s="42">
        <v>0</v>
      </c>
      <c r="E171" s="43">
        <v>93095</v>
      </c>
    </row>
    <row r="172" spans="1:5" x14ac:dyDescent="0.25">
      <c r="A172" s="41" t="s">
        <v>269</v>
      </c>
      <c r="B172" s="42">
        <v>48251</v>
      </c>
      <c r="C172" s="42">
        <v>5081</v>
      </c>
      <c r="D172" s="42">
        <v>0</v>
      </c>
      <c r="E172" s="43">
        <v>53332</v>
      </c>
    </row>
    <row r="173" spans="1:5" x14ac:dyDescent="0.25">
      <c r="A173" s="41" t="s">
        <v>362</v>
      </c>
      <c r="B173" s="42">
        <v>0</v>
      </c>
      <c r="C173" s="42">
        <v>164904</v>
      </c>
      <c r="D173" s="42">
        <v>0</v>
      </c>
      <c r="E173" s="43">
        <v>164904</v>
      </c>
    </row>
    <row r="174" spans="1:5" x14ac:dyDescent="0.25">
      <c r="A174" s="41" t="s">
        <v>328</v>
      </c>
      <c r="B174" s="42">
        <v>429012</v>
      </c>
      <c r="C174" s="42">
        <v>456177</v>
      </c>
      <c r="D174" s="42">
        <v>7234</v>
      </c>
      <c r="E174" s="43">
        <v>892423</v>
      </c>
    </row>
    <row r="175" spans="1:5" x14ac:dyDescent="0.25">
      <c r="A175" s="41" t="s">
        <v>391</v>
      </c>
      <c r="B175" s="42">
        <v>20000</v>
      </c>
      <c r="C175" s="42">
        <v>12000</v>
      </c>
      <c r="D175" s="42">
        <v>0</v>
      </c>
      <c r="E175" s="43">
        <v>32000</v>
      </c>
    </row>
    <row r="176" spans="1:5" x14ac:dyDescent="0.25">
      <c r="A176" s="41" t="s">
        <v>335</v>
      </c>
      <c r="B176" s="42">
        <v>3567</v>
      </c>
      <c r="C176" s="42">
        <v>0</v>
      </c>
      <c r="D176" s="42">
        <v>0</v>
      </c>
      <c r="E176" s="43">
        <v>3567</v>
      </c>
    </row>
    <row r="177" spans="1:5" x14ac:dyDescent="0.25">
      <c r="A177" s="41" t="s">
        <v>352</v>
      </c>
      <c r="B177" s="42">
        <v>13065</v>
      </c>
      <c r="C177" s="42">
        <v>0</v>
      </c>
      <c r="D177" s="42">
        <v>0</v>
      </c>
      <c r="E177" s="43">
        <v>13065</v>
      </c>
    </row>
    <row r="178" spans="1:5" x14ac:dyDescent="0.25">
      <c r="A178" s="41" t="s">
        <v>314</v>
      </c>
      <c r="B178" s="42">
        <v>165931</v>
      </c>
      <c r="C178" s="42">
        <v>0</v>
      </c>
      <c r="D178" s="42">
        <v>5000</v>
      </c>
      <c r="E178" s="43">
        <v>170931</v>
      </c>
    </row>
    <row r="179" spans="1:5" x14ac:dyDescent="0.25">
      <c r="A179" s="61"/>
      <c r="B179" s="62"/>
      <c r="C179" s="62"/>
      <c r="D179" s="62"/>
      <c r="E179" s="46">
        <f>SUBTOTAL(109,Tableau1920[TOTAL])</f>
        <v>31648784</v>
      </c>
    </row>
  </sheetData>
  <conditionalFormatting sqref="A1">
    <cfRule type="cellIs" dxfId="34" priority="1" stopIfTrue="1" operator="equal">
      <formula>"0000-0000"</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B7A36-D158-4C63-8D13-D511736EB250}">
  <dimension ref="A1:L179"/>
  <sheetViews>
    <sheetView workbookViewId="0">
      <selection activeCell="A2" sqref="A2"/>
    </sheetView>
  </sheetViews>
  <sheetFormatPr baseColWidth="10" defaultColWidth="11.5546875" defaultRowHeight="13.2" x14ac:dyDescent="0.25"/>
  <cols>
    <col min="1" max="1" width="96.109375" style="48" bestFit="1" customWidth="1"/>
    <col min="2" max="6" width="21.5546875" style="48" customWidth="1"/>
    <col min="7" max="7" width="18.109375" style="48" customWidth="1"/>
    <col min="8" max="8" width="20.109375" style="48" customWidth="1"/>
    <col min="9" max="9" width="20" style="48" bestFit="1" customWidth="1"/>
    <col min="10" max="10" width="16.21875" style="48" bestFit="1" customWidth="1"/>
    <col min="11" max="11" width="19.109375" style="48" customWidth="1"/>
    <col min="12" max="16384" width="11.5546875" style="48"/>
  </cols>
  <sheetData>
    <row r="1" spans="1:12" s="47" customFormat="1" ht="26.4" x14ac:dyDescent="0.25">
      <c r="A1" s="6" t="s">
        <v>398</v>
      </c>
      <c r="B1" s="6" t="s">
        <v>399</v>
      </c>
      <c r="C1" s="7" t="s">
        <v>400</v>
      </c>
      <c r="D1" s="6" t="s">
        <v>401</v>
      </c>
      <c r="E1" s="6" t="s">
        <v>402</v>
      </c>
      <c r="F1" s="6" t="s">
        <v>403</v>
      </c>
      <c r="G1" s="6" t="s">
        <v>503</v>
      </c>
      <c r="H1" s="6" t="s">
        <v>404</v>
      </c>
      <c r="I1" s="6" t="s">
        <v>405</v>
      </c>
      <c r="J1" s="6" t="s">
        <v>505</v>
      </c>
      <c r="K1" s="6"/>
    </row>
    <row r="2" spans="1:12" x14ac:dyDescent="0.25">
      <c r="A2" s="48" t="s">
        <v>376</v>
      </c>
      <c r="B2" s="49" t="s">
        <v>406</v>
      </c>
      <c r="C2" s="49" t="s">
        <v>407</v>
      </c>
      <c r="D2" s="49" t="s">
        <v>408</v>
      </c>
      <c r="E2" s="49" t="s">
        <v>409</v>
      </c>
      <c r="F2" s="49" t="s">
        <v>410</v>
      </c>
      <c r="G2" s="9">
        <v>147429</v>
      </c>
      <c r="H2" s="9">
        <v>18966</v>
      </c>
      <c r="I2" s="9">
        <v>0</v>
      </c>
      <c r="J2" s="9">
        <v>166395</v>
      </c>
      <c r="K2" s="1"/>
      <c r="L2" s="50"/>
    </row>
    <row r="3" spans="1:12" x14ac:dyDescent="0.25">
      <c r="A3" s="48" t="s">
        <v>249</v>
      </c>
      <c r="B3" s="49" t="s">
        <v>406</v>
      </c>
      <c r="C3" s="49" t="s">
        <v>407</v>
      </c>
      <c r="D3" s="49" t="s">
        <v>411</v>
      </c>
      <c r="E3" s="49" t="s">
        <v>412</v>
      </c>
      <c r="F3" s="49" t="s">
        <v>413</v>
      </c>
      <c r="G3" s="9">
        <v>173653</v>
      </c>
      <c r="H3" s="9">
        <v>0</v>
      </c>
      <c r="I3" s="9">
        <v>182936.32999999996</v>
      </c>
      <c r="J3" s="9">
        <v>356589.32999999996</v>
      </c>
      <c r="K3" s="1"/>
      <c r="L3" s="50"/>
    </row>
    <row r="4" spans="1:12" x14ac:dyDescent="0.25">
      <c r="A4" s="48" t="s">
        <v>244</v>
      </c>
      <c r="B4" s="49" t="s">
        <v>406</v>
      </c>
      <c r="C4" s="49" t="s">
        <v>414</v>
      </c>
      <c r="D4" s="49" t="s">
        <v>411</v>
      </c>
      <c r="E4" s="49" t="s">
        <v>412</v>
      </c>
      <c r="F4" s="49" t="s">
        <v>413</v>
      </c>
      <c r="G4" s="9">
        <v>208085</v>
      </c>
      <c r="H4" s="9">
        <v>0</v>
      </c>
      <c r="I4" s="9">
        <v>0</v>
      </c>
      <c r="J4" s="9">
        <v>208085</v>
      </c>
      <c r="K4" s="1"/>
      <c r="L4" s="50"/>
    </row>
    <row r="5" spans="1:12" x14ac:dyDescent="0.25">
      <c r="A5" s="48" t="s">
        <v>296</v>
      </c>
      <c r="B5" s="49" t="s">
        <v>415</v>
      </c>
      <c r="C5" s="49" t="s">
        <v>416</v>
      </c>
      <c r="D5" s="49" t="s">
        <v>417</v>
      </c>
      <c r="E5" s="49" t="s">
        <v>418</v>
      </c>
      <c r="F5" s="49" t="s">
        <v>419</v>
      </c>
      <c r="G5" s="9">
        <v>0</v>
      </c>
      <c r="H5" s="9">
        <v>65753</v>
      </c>
      <c r="I5" s="9">
        <v>0</v>
      </c>
      <c r="J5" s="9">
        <v>65753</v>
      </c>
      <c r="K5" s="1"/>
      <c r="L5" s="50"/>
    </row>
    <row r="6" spans="1:12" x14ac:dyDescent="0.25">
      <c r="A6" s="48" t="s">
        <v>294</v>
      </c>
      <c r="B6" s="49" t="s">
        <v>406</v>
      </c>
      <c r="C6" s="49" t="s">
        <v>420</v>
      </c>
      <c r="D6" s="49" t="s">
        <v>408</v>
      </c>
      <c r="E6" s="49" t="s">
        <v>412</v>
      </c>
      <c r="F6" s="49" t="s">
        <v>421</v>
      </c>
      <c r="G6" s="9">
        <v>163634</v>
      </c>
      <c r="H6" s="9">
        <v>28000</v>
      </c>
      <c r="I6" s="9">
        <v>202236</v>
      </c>
      <c r="J6" s="9">
        <v>393870</v>
      </c>
      <c r="K6" s="1"/>
      <c r="L6" s="50"/>
    </row>
    <row r="7" spans="1:12" x14ac:dyDescent="0.25">
      <c r="A7" s="48" t="s">
        <v>385</v>
      </c>
      <c r="B7" s="49" t="s">
        <v>406</v>
      </c>
      <c r="C7" s="49" t="s">
        <v>420</v>
      </c>
      <c r="D7" s="49" t="s">
        <v>422</v>
      </c>
      <c r="E7" s="49" t="s">
        <v>412</v>
      </c>
      <c r="F7" s="49" t="s">
        <v>423</v>
      </c>
      <c r="G7" s="9">
        <v>158626</v>
      </c>
      <c r="H7" s="9">
        <v>32221</v>
      </c>
      <c r="I7" s="9">
        <v>0</v>
      </c>
      <c r="J7" s="9">
        <v>190847</v>
      </c>
      <c r="K7" s="1"/>
      <c r="L7" s="50"/>
    </row>
    <row r="8" spans="1:12" x14ac:dyDescent="0.25">
      <c r="A8" s="51" t="s">
        <v>424</v>
      </c>
      <c r="B8" s="49" t="s">
        <v>425</v>
      </c>
      <c r="C8" s="49" t="s">
        <v>414</v>
      </c>
      <c r="D8" s="49" t="s">
        <v>411</v>
      </c>
      <c r="E8" s="49" t="s">
        <v>412</v>
      </c>
      <c r="F8" s="49" t="s">
        <v>421</v>
      </c>
      <c r="G8" s="9">
        <v>28713</v>
      </c>
      <c r="H8" s="9">
        <v>0</v>
      </c>
      <c r="I8" s="9">
        <v>1100</v>
      </c>
      <c r="J8" s="9">
        <v>29813</v>
      </c>
      <c r="K8" s="1"/>
      <c r="L8" s="50"/>
    </row>
    <row r="9" spans="1:12" x14ac:dyDescent="0.25">
      <c r="A9" s="48" t="s">
        <v>375</v>
      </c>
      <c r="B9" s="49" t="s">
        <v>425</v>
      </c>
      <c r="C9" s="49" t="s">
        <v>414</v>
      </c>
      <c r="D9" s="49" t="s">
        <v>408</v>
      </c>
      <c r="E9" s="49" t="s">
        <v>426</v>
      </c>
      <c r="F9" s="49" t="s">
        <v>427</v>
      </c>
      <c r="G9" s="9">
        <v>229162</v>
      </c>
      <c r="H9" s="9">
        <v>66632</v>
      </c>
      <c r="I9" s="9">
        <v>33227</v>
      </c>
      <c r="J9" s="9">
        <v>329021</v>
      </c>
      <c r="K9" s="1"/>
      <c r="L9" s="50"/>
    </row>
    <row r="10" spans="1:12" x14ac:dyDescent="0.25">
      <c r="A10" s="48" t="s">
        <v>366</v>
      </c>
      <c r="B10" s="49" t="s">
        <v>425</v>
      </c>
      <c r="C10" s="49" t="s">
        <v>428</v>
      </c>
      <c r="D10" s="49" t="s">
        <v>429</v>
      </c>
      <c r="E10" s="49" t="s">
        <v>409</v>
      </c>
      <c r="F10" s="49" t="s">
        <v>410</v>
      </c>
      <c r="G10" s="9">
        <v>149084</v>
      </c>
      <c r="H10" s="9">
        <v>0</v>
      </c>
      <c r="I10" s="9">
        <v>0</v>
      </c>
      <c r="J10" s="9">
        <v>149084</v>
      </c>
      <c r="K10" s="1"/>
      <c r="L10" s="50"/>
    </row>
    <row r="11" spans="1:12" x14ac:dyDescent="0.25">
      <c r="A11" s="48" t="s">
        <v>233</v>
      </c>
      <c r="B11" s="49" t="s">
        <v>425</v>
      </c>
      <c r="C11" s="49" t="s">
        <v>430</v>
      </c>
      <c r="D11" s="49" t="s">
        <v>408</v>
      </c>
      <c r="E11" s="49" t="s">
        <v>426</v>
      </c>
      <c r="F11" s="49" t="s">
        <v>427</v>
      </c>
      <c r="G11" s="9">
        <v>257993</v>
      </c>
      <c r="H11" s="9">
        <v>56040</v>
      </c>
      <c r="I11" s="9">
        <v>0</v>
      </c>
      <c r="J11" s="9">
        <v>314033</v>
      </c>
      <c r="K11" s="1"/>
      <c r="L11" s="50"/>
    </row>
    <row r="12" spans="1:12" x14ac:dyDescent="0.25">
      <c r="A12" s="48" t="s">
        <v>225</v>
      </c>
      <c r="B12" s="49" t="s">
        <v>406</v>
      </c>
      <c r="C12" s="49" t="s">
        <v>431</v>
      </c>
      <c r="D12" s="49" t="s">
        <v>422</v>
      </c>
      <c r="E12" s="49" t="s">
        <v>432</v>
      </c>
      <c r="F12" s="49" t="s">
        <v>433</v>
      </c>
      <c r="G12" s="9">
        <v>158626</v>
      </c>
      <c r="H12" s="9">
        <v>39063</v>
      </c>
      <c r="I12" s="9">
        <v>1650</v>
      </c>
      <c r="J12" s="9">
        <v>199339</v>
      </c>
      <c r="K12" s="1"/>
      <c r="L12" s="50"/>
    </row>
    <row r="13" spans="1:12" x14ac:dyDescent="0.25">
      <c r="A13" s="48" t="s">
        <v>347</v>
      </c>
      <c r="B13" s="49" t="s">
        <v>406</v>
      </c>
      <c r="C13" s="49" t="s">
        <v>428</v>
      </c>
      <c r="D13" s="49" t="s">
        <v>408</v>
      </c>
      <c r="E13" s="49" t="s">
        <v>432</v>
      </c>
      <c r="F13" s="49" t="s">
        <v>433</v>
      </c>
      <c r="G13" s="9">
        <v>165219</v>
      </c>
      <c r="H13" s="9">
        <v>80669</v>
      </c>
      <c r="I13" s="9">
        <v>1038</v>
      </c>
      <c r="J13" s="9">
        <v>246926</v>
      </c>
      <c r="K13" s="1"/>
      <c r="L13" s="50"/>
    </row>
    <row r="14" spans="1:12" x14ac:dyDescent="0.25">
      <c r="A14" s="48" t="s">
        <v>224</v>
      </c>
      <c r="B14" s="49" t="s">
        <v>406</v>
      </c>
      <c r="C14" s="49" t="s">
        <v>414</v>
      </c>
      <c r="D14" s="49" t="s">
        <v>411</v>
      </c>
      <c r="E14" s="49" t="s">
        <v>432</v>
      </c>
      <c r="F14" s="49" t="s">
        <v>434</v>
      </c>
      <c r="G14" s="9">
        <v>172190</v>
      </c>
      <c r="H14" s="9">
        <v>53938</v>
      </c>
      <c r="I14" s="9">
        <v>5500</v>
      </c>
      <c r="J14" s="9">
        <v>231628</v>
      </c>
      <c r="K14" s="1"/>
      <c r="L14" s="50"/>
    </row>
    <row r="15" spans="1:12" x14ac:dyDescent="0.25">
      <c r="A15" s="48" t="s">
        <v>283</v>
      </c>
      <c r="B15" s="49" t="s">
        <v>435</v>
      </c>
      <c r="C15" s="49" t="s">
        <v>420</v>
      </c>
      <c r="D15" s="49" t="s">
        <v>411</v>
      </c>
      <c r="E15" s="49" t="s">
        <v>432</v>
      </c>
      <c r="F15" s="49" t="s">
        <v>433</v>
      </c>
      <c r="G15" s="9">
        <v>256848</v>
      </c>
      <c r="H15" s="9">
        <v>223699</v>
      </c>
      <c r="I15" s="9">
        <v>13750</v>
      </c>
      <c r="J15" s="9">
        <v>494297</v>
      </c>
      <c r="K15" s="1"/>
      <c r="L15" s="50"/>
    </row>
    <row r="16" spans="1:12" x14ac:dyDescent="0.25">
      <c r="A16" s="48" t="s">
        <v>226</v>
      </c>
      <c r="B16" s="49" t="s">
        <v>406</v>
      </c>
      <c r="C16" s="49" t="s">
        <v>436</v>
      </c>
      <c r="D16" s="49" t="s">
        <v>408</v>
      </c>
      <c r="E16" s="49" t="s">
        <v>432</v>
      </c>
      <c r="F16" s="49" t="s">
        <v>433</v>
      </c>
      <c r="G16" s="9">
        <v>163634</v>
      </c>
      <c r="H16" s="9">
        <v>62787</v>
      </c>
      <c r="I16" s="9">
        <v>2034</v>
      </c>
      <c r="J16" s="9">
        <v>228455</v>
      </c>
      <c r="K16" s="1"/>
      <c r="L16" s="50"/>
    </row>
    <row r="17" spans="1:12" x14ac:dyDescent="0.25">
      <c r="A17" s="48" t="s">
        <v>227</v>
      </c>
      <c r="B17" s="49" t="s">
        <v>406</v>
      </c>
      <c r="C17" s="49" t="s">
        <v>431</v>
      </c>
      <c r="D17" s="49" t="s">
        <v>422</v>
      </c>
      <c r="E17" s="49" t="s">
        <v>432</v>
      </c>
      <c r="F17" s="49" t="s">
        <v>433</v>
      </c>
      <c r="G17" s="9">
        <v>158626</v>
      </c>
      <c r="H17" s="9">
        <v>0</v>
      </c>
      <c r="I17" s="9">
        <v>0</v>
      </c>
      <c r="J17" s="9">
        <v>158626</v>
      </c>
      <c r="K17" s="1"/>
      <c r="L17" s="50"/>
    </row>
    <row r="18" spans="1:12" x14ac:dyDescent="0.25">
      <c r="A18" s="48" t="s">
        <v>297</v>
      </c>
      <c r="B18" s="49" t="s">
        <v>406</v>
      </c>
      <c r="C18" s="49" t="s">
        <v>414</v>
      </c>
      <c r="D18" s="49" t="s">
        <v>408</v>
      </c>
      <c r="E18" s="49" t="s">
        <v>432</v>
      </c>
      <c r="F18" s="49" t="s">
        <v>437</v>
      </c>
      <c r="G18" s="9">
        <v>163634</v>
      </c>
      <c r="H18" s="9">
        <v>111290</v>
      </c>
      <c r="I18" s="9">
        <v>5069</v>
      </c>
      <c r="J18" s="9">
        <v>279993</v>
      </c>
      <c r="K18" s="1"/>
      <c r="L18" s="50"/>
    </row>
    <row r="19" spans="1:12" x14ac:dyDescent="0.25">
      <c r="A19" s="48" t="s">
        <v>236</v>
      </c>
      <c r="B19" s="49" t="s">
        <v>406</v>
      </c>
      <c r="C19" s="49" t="s">
        <v>430</v>
      </c>
      <c r="D19" s="49" t="s">
        <v>408</v>
      </c>
      <c r="E19" s="49" t="s">
        <v>432</v>
      </c>
      <c r="F19" s="49" t="s">
        <v>437</v>
      </c>
      <c r="G19" s="9">
        <v>163634</v>
      </c>
      <c r="H19" s="9">
        <v>181918</v>
      </c>
      <c r="I19" s="9">
        <v>9000</v>
      </c>
      <c r="J19" s="9">
        <v>354552</v>
      </c>
      <c r="K19" s="1"/>
      <c r="L19" s="50"/>
    </row>
    <row r="20" spans="1:12" x14ac:dyDescent="0.25">
      <c r="A20" s="48" t="s">
        <v>250</v>
      </c>
      <c r="B20" s="49" t="s">
        <v>406</v>
      </c>
      <c r="C20" s="49" t="s">
        <v>420</v>
      </c>
      <c r="D20" s="49" t="s">
        <v>411</v>
      </c>
      <c r="E20" s="49" t="s">
        <v>432</v>
      </c>
      <c r="F20" s="49" t="s">
        <v>433</v>
      </c>
      <c r="G20" s="9">
        <v>168643</v>
      </c>
      <c r="H20" s="9">
        <v>36105</v>
      </c>
      <c r="I20" s="9">
        <v>0</v>
      </c>
      <c r="J20" s="9">
        <v>204748</v>
      </c>
      <c r="K20" s="1"/>
      <c r="L20" s="50"/>
    </row>
    <row r="21" spans="1:12" x14ac:dyDescent="0.25">
      <c r="A21" s="48" t="s">
        <v>254</v>
      </c>
      <c r="B21" s="49" t="s">
        <v>435</v>
      </c>
      <c r="C21" s="49" t="s">
        <v>414</v>
      </c>
      <c r="D21" s="49" t="s">
        <v>411</v>
      </c>
      <c r="E21" s="49" t="s">
        <v>438</v>
      </c>
      <c r="F21" s="49" t="s">
        <v>439</v>
      </c>
      <c r="G21" s="9">
        <v>263878</v>
      </c>
      <c r="H21" s="9">
        <v>637701</v>
      </c>
      <c r="I21" s="9">
        <v>83489</v>
      </c>
      <c r="J21" s="9">
        <v>985068</v>
      </c>
      <c r="K21" s="1"/>
      <c r="L21" s="50"/>
    </row>
    <row r="22" spans="1:12" x14ac:dyDescent="0.25">
      <c r="A22" s="48" t="s">
        <v>298</v>
      </c>
      <c r="B22" s="49" t="s">
        <v>435</v>
      </c>
      <c r="C22" s="49" t="s">
        <v>430</v>
      </c>
      <c r="D22" s="49" t="s">
        <v>408</v>
      </c>
      <c r="E22" s="49" t="s">
        <v>438</v>
      </c>
      <c r="F22" s="49" t="s">
        <v>439</v>
      </c>
      <c r="G22" s="9">
        <v>123161</v>
      </c>
      <c r="H22" s="9">
        <v>0</v>
      </c>
      <c r="I22" s="9">
        <v>47621</v>
      </c>
      <c r="J22" s="9">
        <v>170782</v>
      </c>
      <c r="K22" s="1"/>
      <c r="L22" s="50"/>
    </row>
    <row r="23" spans="1:12" x14ac:dyDescent="0.25">
      <c r="A23" s="48" t="s">
        <v>325</v>
      </c>
      <c r="B23" s="49" t="s">
        <v>406</v>
      </c>
      <c r="C23" s="49" t="s">
        <v>420</v>
      </c>
      <c r="D23" s="49" t="s">
        <v>408</v>
      </c>
      <c r="E23" s="49" t="s">
        <v>440</v>
      </c>
      <c r="F23" s="49" t="s">
        <v>440</v>
      </c>
      <c r="G23" s="9">
        <v>211619</v>
      </c>
      <c r="H23" s="9">
        <v>74932</v>
      </c>
      <c r="I23" s="9">
        <v>24375</v>
      </c>
      <c r="J23" s="9">
        <v>310926</v>
      </c>
      <c r="K23" s="1"/>
      <c r="L23" s="50"/>
    </row>
    <row r="24" spans="1:12" x14ac:dyDescent="0.25">
      <c r="A24" s="48" t="s">
        <v>369</v>
      </c>
      <c r="B24" s="49" t="s">
        <v>406</v>
      </c>
      <c r="C24" s="49" t="s">
        <v>420</v>
      </c>
      <c r="D24" s="49" t="s">
        <v>441</v>
      </c>
      <c r="E24" s="49" t="s">
        <v>442</v>
      </c>
      <c r="F24" s="49" t="s">
        <v>443</v>
      </c>
      <c r="G24" s="9">
        <v>473011</v>
      </c>
      <c r="H24" s="9">
        <v>0</v>
      </c>
      <c r="I24" s="9">
        <v>0</v>
      </c>
      <c r="J24" s="9">
        <v>473011</v>
      </c>
      <c r="K24" s="1"/>
      <c r="L24" s="50"/>
    </row>
    <row r="25" spans="1:12" x14ac:dyDescent="0.25">
      <c r="A25" s="48" t="s">
        <v>267</v>
      </c>
      <c r="B25" s="49" t="s">
        <v>425</v>
      </c>
      <c r="C25" s="49" t="s">
        <v>436</v>
      </c>
      <c r="D25" s="49" t="s">
        <v>408</v>
      </c>
      <c r="E25" s="49" t="s">
        <v>426</v>
      </c>
      <c r="F25" s="49" t="s">
        <v>427</v>
      </c>
      <c r="G25" s="9">
        <v>153588</v>
      </c>
      <c r="H25" s="9">
        <v>16960</v>
      </c>
      <c r="I25" s="9">
        <v>3650</v>
      </c>
      <c r="J25" s="9">
        <v>174198</v>
      </c>
      <c r="K25" s="1"/>
      <c r="L25" s="50"/>
    </row>
    <row r="26" spans="1:12" x14ac:dyDescent="0.25">
      <c r="A26" s="48" t="s">
        <v>276</v>
      </c>
      <c r="B26" s="49" t="s">
        <v>406</v>
      </c>
      <c r="C26" s="49" t="s">
        <v>420</v>
      </c>
      <c r="D26" s="49" t="s">
        <v>408</v>
      </c>
      <c r="E26" s="49" t="s">
        <v>412</v>
      </c>
      <c r="F26" s="49" t="s">
        <v>421</v>
      </c>
      <c r="G26" s="9">
        <v>163634</v>
      </c>
      <c r="H26" s="9">
        <v>0</v>
      </c>
      <c r="I26" s="9">
        <v>32434</v>
      </c>
      <c r="J26" s="9">
        <v>196068</v>
      </c>
      <c r="K26" s="1"/>
      <c r="L26" s="50"/>
    </row>
    <row r="27" spans="1:12" x14ac:dyDescent="0.25">
      <c r="A27" s="48" t="s">
        <v>321</v>
      </c>
      <c r="B27" s="49" t="s">
        <v>425</v>
      </c>
      <c r="C27" s="49" t="s">
        <v>444</v>
      </c>
      <c r="D27" s="49" t="s">
        <v>422</v>
      </c>
      <c r="E27" s="49" t="s">
        <v>418</v>
      </c>
      <c r="F27" s="49" t="s">
        <v>445</v>
      </c>
      <c r="G27" s="9">
        <v>104303</v>
      </c>
      <c r="H27" s="9">
        <v>19233</v>
      </c>
      <c r="I27" s="9">
        <v>6525</v>
      </c>
      <c r="J27" s="9">
        <v>130061</v>
      </c>
      <c r="K27" s="1"/>
      <c r="L27" s="50"/>
    </row>
    <row r="28" spans="1:12" x14ac:dyDescent="0.25">
      <c r="A28" s="48" t="s">
        <v>396</v>
      </c>
      <c r="B28" s="49" t="s">
        <v>425</v>
      </c>
      <c r="C28" s="49" t="s">
        <v>446</v>
      </c>
      <c r="D28" s="49" t="s">
        <v>411</v>
      </c>
      <c r="E28" s="49" t="s">
        <v>426</v>
      </c>
      <c r="F28" s="49" t="s">
        <v>447</v>
      </c>
      <c r="G28" s="9">
        <v>168761</v>
      </c>
      <c r="H28" s="9">
        <v>96200</v>
      </c>
      <c r="I28" s="9">
        <v>12500</v>
      </c>
      <c r="J28" s="9">
        <v>277461</v>
      </c>
      <c r="K28" s="1"/>
      <c r="L28" s="50"/>
    </row>
    <row r="29" spans="1:12" x14ac:dyDescent="0.25">
      <c r="A29" s="48" t="s">
        <v>273</v>
      </c>
      <c r="B29" s="49" t="s">
        <v>425</v>
      </c>
      <c r="C29" s="49" t="s">
        <v>430</v>
      </c>
      <c r="D29" s="49" t="s">
        <v>408</v>
      </c>
      <c r="E29" s="49" t="s">
        <v>426</v>
      </c>
      <c r="F29" s="49" t="s">
        <v>447</v>
      </c>
      <c r="G29" s="9">
        <v>106148</v>
      </c>
      <c r="H29" s="9">
        <v>9552</v>
      </c>
      <c r="I29" s="9">
        <v>0</v>
      </c>
      <c r="J29" s="9">
        <v>115700</v>
      </c>
      <c r="K29" s="1"/>
      <c r="L29" s="50"/>
    </row>
    <row r="30" spans="1:12" x14ac:dyDescent="0.25">
      <c r="A30" s="48" t="s">
        <v>395</v>
      </c>
      <c r="B30" s="49" t="s">
        <v>425</v>
      </c>
      <c r="C30" s="49" t="s">
        <v>444</v>
      </c>
      <c r="D30" s="49" t="s">
        <v>411</v>
      </c>
      <c r="E30" s="49" t="s">
        <v>426</v>
      </c>
      <c r="F30" s="49" t="s">
        <v>447</v>
      </c>
      <c r="G30" s="9">
        <v>332566</v>
      </c>
      <c r="H30" s="9">
        <v>110781</v>
      </c>
      <c r="I30" s="9">
        <v>4290</v>
      </c>
      <c r="J30" s="9">
        <v>447637</v>
      </c>
      <c r="K30" s="1"/>
      <c r="L30" s="50"/>
    </row>
    <row r="31" spans="1:12" x14ac:dyDescent="0.25">
      <c r="A31" s="48" t="s">
        <v>293</v>
      </c>
      <c r="B31" s="49" t="s">
        <v>406</v>
      </c>
      <c r="C31" s="49" t="s">
        <v>446</v>
      </c>
      <c r="D31" s="49" t="s">
        <v>441</v>
      </c>
      <c r="E31" s="49" t="s">
        <v>442</v>
      </c>
      <c r="F31" s="49" t="s">
        <v>443</v>
      </c>
      <c r="G31" s="9">
        <v>483966</v>
      </c>
      <c r="H31" s="9">
        <v>25550</v>
      </c>
      <c r="I31" s="9">
        <v>0</v>
      </c>
      <c r="J31" s="9">
        <v>509516</v>
      </c>
      <c r="K31" s="1"/>
      <c r="L31" s="50"/>
    </row>
    <row r="32" spans="1:12" x14ac:dyDescent="0.25">
      <c r="A32" s="48" t="s">
        <v>389</v>
      </c>
      <c r="B32" s="49" t="s">
        <v>425</v>
      </c>
      <c r="C32" s="49" t="s">
        <v>430</v>
      </c>
      <c r="D32" s="49" t="s">
        <v>408</v>
      </c>
      <c r="E32" s="49" t="s">
        <v>412</v>
      </c>
      <c r="F32" s="49" t="s">
        <v>421</v>
      </c>
      <c r="G32" s="9">
        <v>106148</v>
      </c>
      <c r="H32" s="9">
        <v>43974</v>
      </c>
      <c r="I32" s="9">
        <v>990</v>
      </c>
      <c r="J32" s="9">
        <v>151112</v>
      </c>
      <c r="K32" s="1"/>
      <c r="L32" s="50"/>
    </row>
    <row r="33" spans="1:12" x14ac:dyDescent="0.25">
      <c r="A33" s="48" t="s">
        <v>281</v>
      </c>
      <c r="B33" s="49" t="s">
        <v>406</v>
      </c>
      <c r="C33" s="49" t="s">
        <v>407</v>
      </c>
      <c r="D33" s="49" t="s">
        <v>408</v>
      </c>
      <c r="E33" s="49" t="s">
        <v>426</v>
      </c>
      <c r="F33" s="49" t="s">
        <v>449</v>
      </c>
      <c r="G33" s="9">
        <v>136563</v>
      </c>
      <c r="H33" s="9">
        <v>0</v>
      </c>
      <c r="I33" s="9">
        <v>0</v>
      </c>
      <c r="J33" s="9">
        <v>136563</v>
      </c>
      <c r="K33" s="1"/>
      <c r="L33" s="50"/>
    </row>
    <row r="34" spans="1:12" x14ac:dyDescent="0.25">
      <c r="A34" s="48" t="s">
        <v>259</v>
      </c>
      <c r="B34" s="49" t="s">
        <v>425</v>
      </c>
      <c r="C34" s="49" t="s">
        <v>414</v>
      </c>
      <c r="D34" s="49" t="s">
        <v>411</v>
      </c>
      <c r="E34" s="49" t="s">
        <v>442</v>
      </c>
      <c r="F34" s="49" t="s">
        <v>450</v>
      </c>
      <c r="G34" s="9">
        <v>115689</v>
      </c>
      <c r="H34" s="9">
        <v>14315</v>
      </c>
      <c r="I34" s="9">
        <v>12500</v>
      </c>
      <c r="J34" s="9">
        <v>142504</v>
      </c>
      <c r="K34" s="1"/>
      <c r="L34" s="50"/>
    </row>
    <row r="35" spans="1:12" x14ac:dyDescent="0.25">
      <c r="A35" s="48" t="s">
        <v>374</v>
      </c>
      <c r="B35" s="49" t="s">
        <v>425</v>
      </c>
      <c r="C35" s="49" t="s">
        <v>430</v>
      </c>
      <c r="D35" s="49" t="s">
        <v>422</v>
      </c>
      <c r="E35" s="49" t="s">
        <v>418</v>
      </c>
      <c r="F35" s="49" t="s">
        <v>445</v>
      </c>
      <c r="G35" s="9">
        <v>101378</v>
      </c>
      <c r="H35" s="9">
        <v>0</v>
      </c>
      <c r="I35" s="9">
        <v>11547</v>
      </c>
      <c r="J35" s="9">
        <v>112925</v>
      </c>
      <c r="K35" s="1"/>
      <c r="L35" s="50"/>
    </row>
    <row r="36" spans="1:12" x14ac:dyDescent="0.25">
      <c r="A36" s="48" t="s">
        <v>359</v>
      </c>
      <c r="B36" s="49" t="s">
        <v>415</v>
      </c>
      <c r="C36" s="49" t="s">
        <v>444</v>
      </c>
      <c r="D36" s="49" t="s">
        <v>417</v>
      </c>
      <c r="E36" s="49" t="s">
        <v>418</v>
      </c>
      <c r="F36" s="49" t="s">
        <v>419</v>
      </c>
      <c r="G36" s="9">
        <v>0</v>
      </c>
      <c r="H36" s="9">
        <v>6218</v>
      </c>
      <c r="I36" s="9">
        <v>0</v>
      </c>
      <c r="J36" s="9">
        <v>6218</v>
      </c>
      <c r="K36" s="1"/>
      <c r="L36" s="50"/>
    </row>
    <row r="37" spans="1:12" x14ac:dyDescent="0.25">
      <c r="A37" s="48" t="s">
        <v>383</v>
      </c>
      <c r="B37" s="49" t="s">
        <v>406</v>
      </c>
      <c r="C37" s="49" t="s">
        <v>431</v>
      </c>
      <c r="D37" s="49" t="s">
        <v>411</v>
      </c>
      <c r="E37" s="49" t="s">
        <v>432</v>
      </c>
      <c r="F37" s="49" t="s">
        <v>433</v>
      </c>
      <c r="G37" s="9">
        <v>0</v>
      </c>
      <c r="H37" s="9">
        <v>73161</v>
      </c>
      <c r="I37" s="9">
        <v>0</v>
      </c>
      <c r="J37" s="9">
        <v>73161</v>
      </c>
      <c r="K37" s="1"/>
      <c r="L37" s="50"/>
    </row>
    <row r="38" spans="1:12" x14ac:dyDescent="0.25">
      <c r="A38" s="48" t="s">
        <v>257</v>
      </c>
      <c r="B38" s="49" t="s">
        <v>435</v>
      </c>
      <c r="C38" s="49" t="s">
        <v>430</v>
      </c>
      <c r="D38" s="49" t="s">
        <v>408</v>
      </c>
      <c r="E38" s="49" t="s">
        <v>438</v>
      </c>
      <c r="F38" s="49" t="s">
        <v>439</v>
      </c>
      <c r="G38" s="9">
        <v>222135</v>
      </c>
      <c r="H38" s="9">
        <v>117702</v>
      </c>
      <c r="I38" s="9">
        <v>191622</v>
      </c>
      <c r="J38" s="9">
        <v>531459</v>
      </c>
      <c r="K38" s="1"/>
      <c r="L38" s="50"/>
    </row>
    <row r="39" spans="1:12" x14ac:dyDescent="0.25">
      <c r="A39" s="48" t="s">
        <v>378</v>
      </c>
      <c r="B39" s="49" t="s">
        <v>406</v>
      </c>
      <c r="C39" s="49" t="s">
        <v>428</v>
      </c>
      <c r="D39" s="49" t="s">
        <v>441</v>
      </c>
      <c r="E39" s="49" t="s">
        <v>442</v>
      </c>
      <c r="F39" s="49" t="s">
        <v>451</v>
      </c>
      <c r="G39" s="9">
        <v>564427</v>
      </c>
      <c r="H39" s="9">
        <v>175611</v>
      </c>
      <c r="I39" s="9">
        <v>104967</v>
      </c>
      <c r="J39" s="9">
        <v>845005</v>
      </c>
      <c r="K39" s="1"/>
      <c r="L39" s="50"/>
    </row>
    <row r="40" spans="1:12" x14ac:dyDescent="0.25">
      <c r="A40" s="48" t="s">
        <v>242</v>
      </c>
      <c r="B40" s="49" t="s">
        <v>406</v>
      </c>
      <c r="C40" s="49" t="s">
        <v>430</v>
      </c>
      <c r="D40" s="49" t="s">
        <v>408</v>
      </c>
      <c r="E40" s="49" t="s">
        <v>442</v>
      </c>
      <c r="F40" s="49" t="s">
        <v>452</v>
      </c>
      <c r="G40" s="9">
        <v>206178</v>
      </c>
      <c r="H40" s="9">
        <v>11999</v>
      </c>
      <c r="I40" s="9">
        <v>0</v>
      </c>
      <c r="J40" s="9">
        <v>218177</v>
      </c>
      <c r="K40" s="1"/>
      <c r="L40" s="50"/>
    </row>
    <row r="41" spans="1:12" x14ac:dyDescent="0.25">
      <c r="A41" s="48" t="s">
        <v>361</v>
      </c>
      <c r="B41" s="49" t="s">
        <v>406</v>
      </c>
      <c r="C41" s="49" t="s">
        <v>420</v>
      </c>
      <c r="D41" s="49" t="s">
        <v>411</v>
      </c>
      <c r="E41" s="49" t="s">
        <v>442</v>
      </c>
      <c r="F41" s="49" t="s">
        <v>452</v>
      </c>
      <c r="G41" s="9">
        <v>206178</v>
      </c>
      <c r="H41" s="9">
        <v>0</v>
      </c>
      <c r="I41" s="9">
        <v>0</v>
      </c>
      <c r="J41" s="9">
        <v>206178</v>
      </c>
      <c r="K41" s="1"/>
      <c r="L41" s="50"/>
    </row>
    <row r="42" spans="1:12" x14ac:dyDescent="0.25">
      <c r="A42" s="48" t="s">
        <v>323</v>
      </c>
      <c r="B42" s="49" t="s">
        <v>406</v>
      </c>
      <c r="C42" s="49" t="s">
        <v>407</v>
      </c>
      <c r="D42" s="49" t="s">
        <v>408</v>
      </c>
      <c r="E42" s="49" t="s">
        <v>440</v>
      </c>
      <c r="F42" s="49" t="s">
        <v>440</v>
      </c>
      <c r="G42" s="9">
        <v>176364</v>
      </c>
      <c r="H42" s="9">
        <v>60080</v>
      </c>
      <c r="I42" s="9">
        <v>45928</v>
      </c>
      <c r="J42" s="9">
        <v>282372</v>
      </c>
      <c r="K42" s="1"/>
      <c r="L42" s="50"/>
    </row>
    <row r="43" spans="1:12" x14ac:dyDescent="0.25">
      <c r="A43" s="48" t="s">
        <v>243</v>
      </c>
      <c r="B43" s="49" t="s">
        <v>406</v>
      </c>
      <c r="C43" s="49" t="s">
        <v>431</v>
      </c>
      <c r="D43" s="49" t="s">
        <v>411</v>
      </c>
      <c r="E43" s="49" t="s">
        <v>442</v>
      </c>
      <c r="F43" s="49" t="s">
        <v>452</v>
      </c>
      <c r="G43" s="9">
        <v>206180</v>
      </c>
      <c r="H43" s="9">
        <v>10302</v>
      </c>
      <c r="I43" s="9">
        <v>12688</v>
      </c>
      <c r="J43" s="9">
        <v>229170</v>
      </c>
      <c r="K43" s="1"/>
      <c r="L43" s="50"/>
    </row>
    <row r="44" spans="1:12" x14ac:dyDescent="0.25">
      <c r="A44" s="48" t="s">
        <v>232</v>
      </c>
      <c r="B44" s="49" t="s">
        <v>406</v>
      </c>
      <c r="C44" s="49" t="s">
        <v>414</v>
      </c>
      <c r="D44" s="49" t="s">
        <v>411</v>
      </c>
      <c r="E44" s="49" t="s">
        <v>442</v>
      </c>
      <c r="F44" s="49" t="s">
        <v>452</v>
      </c>
      <c r="G44" s="9">
        <v>206395</v>
      </c>
      <c r="H44" s="9">
        <v>31681</v>
      </c>
      <c r="I44" s="9">
        <v>0</v>
      </c>
      <c r="J44" s="9">
        <v>238076</v>
      </c>
      <c r="K44" s="1"/>
      <c r="L44" s="50"/>
    </row>
    <row r="45" spans="1:12" x14ac:dyDescent="0.25">
      <c r="A45" s="48" t="s">
        <v>364</v>
      </c>
      <c r="B45" s="49" t="s">
        <v>406</v>
      </c>
      <c r="C45" s="49" t="s">
        <v>407</v>
      </c>
      <c r="D45" s="49" t="s">
        <v>408</v>
      </c>
      <c r="E45" s="49" t="s">
        <v>442</v>
      </c>
      <c r="F45" s="49" t="s">
        <v>452</v>
      </c>
      <c r="G45" s="9">
        <v>206644</v>
      </c>
      <c r="H45" s="9">
        <v>0</v>
      </c>
      <c r="I45" s="9">
        <v>0</v>
      </c>
      <c r="J45" s="9">
        <v>206644</v>
      </c>
      <c r="K45" s="1"/>
      <c r="L45" s="50"/>
    </row>
    <row r="46" spans="1:12" x14ac:dyDescent="0.25">
      <c r="A46" s="48" t="s">
        <v>264</v>
      </c>
      <c r="B46" s="49" t="s">
        <v>406</v>
      </c>
      <c r="C46" s="49" t="s">
        <v>436</v>
      </c>
      <c r="D46" s="49" t="s">
        <v>408</v>
      </c>
      <c r="E46" s="49" t="s">
        <v>442</v>
      </c>
      <c r="F46" s="49" t="s">
        <v>452</v>
      </c>
      <c r="G46" s="9">
        <v>206178</v>
      </c>
      <c r="H46" s="9">
        <v>18823</v>
      </c>
      <c r="I46" s="9">
        <v>0</v>
      </c>
      <c r="J46" s="9">
        <v>225001</v>
      </c>
      <c r="K46" s="1"/>
      <c r="L46" s="50"/>
    </row>
    <row r="47" spans="1:12" x14ac:dyDescent="0.25">
      <c r="A47" s="48" t="s">
        <v>315</v>
      </c>
      <c r="B47" s="49" t="s">
        <v>415</v>
      </c>
      <c r="C47" s="49" t="s">
        <v>446</v>
      </c>
      <c r="D47" s="49" t="s">
        <v>417</v>
      </c>
      <c r="E47" s="49" t="s">
        <v>418</v>
      </c>
      <c r="F47" s="49" t="s">
        <v>419</v>
      </c>
      <c r="G47" s="9">
        <v>0</v>
      </c>
      <c r="H47" s="9">
        <v>14126</v>
      </c>
      <c r="I47" s="9">
        <v>0</v>
      </c>
      <c r="J47" s="9">
        <v>14126</v>
      </c>
      <c r="K47" s="1"/>
      <c r="L47" s="50"/>
    </row>
    <row r="48" spans="1:12" x14ac:dyDescent="0.25">
      <c r="A48" s="48" t="s">
        <v>340</v>
      </c>
      <c r="B48" s="49" t="s">
        <v>425</v>
      </c>
      <c r="C48" s="49" t="s">
        <v>420</v>
      </c>
      <c r="D48" s="49" t="s">
        <v>408</v>
      </c>
      <c r="E48" s="49" t="s">
        <v>418</v>
      </c>
      <c r="F48" s="49" t="s">
        <v>445</v>
      </c>
      <c r="G48" s="9">
        <v>218676</v>
      </c>
      <c r="H48" s="9">
        <v>0</v>
      </c>
      <c r="I48" s="9">
        <v>31925</v>
      </c>
      <c r="J48" s="9">
        <v>250601</v>
      </c>
      <c r="K48" s="1"/>
      <c r="L48" s="50"/>
    </row>
    <row r="49" spans="1:12" x14ac:dyDescent="0.25">
      <c r="A49" s="48" t="s">
        <v>217</v>
      </c>
      <c r="B49" s="49" t="s">
        <v>425</v>
      </c>
      <c r="C49" s="49" t="s">
        <v>420</v>
      </c>
      <c r="D49" s="49" t="s">
        <v>411</v>
      </c>
      <c r="E49" s="49" t="s">
        <v>426</v>
      </c>
      <c r="F49" s="49" t="s">
        <v>447</v>
      </c>
      <c r="G49" s="9">
        <v>413267</v>
      </c>
      <c r="H49" s="9">
        <v>104377</v>
      </c>
      <c r="I49" s="9">
        <v>14000</v>
      </c>
      <c r="J49" s="9">
        <v>531644</v>
      </c>
      <c r="K49" s="1"/>
      <c r="L49" s="50"/>
    </row>
    <row r="50" spans="1:12" x14ac:dyDescent="0.25">
      <c r="A50" s="48" t="s">
        <v>392</v>
      </c>
      <c r="B50" s="49" t="s">
        <v>406</v>
      </c>
      <c r="C50" s="49" t="s">
        <v>430</v>
      </c>
      <c r="D50" s="49" t="s">
        <v>411</v>
      </c>
      <c r="E50" s="49" t="s">
        <v>426</v>
      </c>
      <c r="F50" s="49" t="s">
        <v>449</v>
      </c>
      <c r="G50" s="9">
        <v>40660</v>
      </c>
      <c r="H50" s="9">
        <v>6073</v>
      </c>
      <c r="I50" s="9">
        <v>0</v>
      </c>
      <c r="J50" s="9">
        <v>46733</v>
      </c>
      <c r="K50" s="1"/>
      <c r="L50" s="50"/>
    </row>
    <row r="51" spans="1:12" x14ac:dyDescent="0.25">
      <c r="A51" s="48" t="s">
        <v>388</v>
      </c>
      <c r="B51" s="49" t="s">
        <v>425</v>
      </c>
      <c r="C51" s="49" t="s">
        <v>430</v>
      </c>
      <c r="D51" s="49" t="s">
        <v>408</v>
      </c>
      <c r="E51" s="49" t="s">
        <v>418</v>
      </c>
      <c r="F51" s="49" t="s">
        <v>419</v>
      </c>
      <c r="G51" s="9">
        <v>26835</v>
      </c>
      <c r="H51" s="9">
        <v>9121</v>
      </c>
      <c r="I51" s="9">
        <v>0</v>
      </c>
      <c r="J51" s="9">
        <v>35956</v>
      </c>
      <c r="K51" s="1"/>
      <c r="L51" s="50"/>
    </row>
    <row r="52" spans="1:12" x14ac:dyDescent="0.25">
      <c r="A52" s="48" t="s">
        <v>290</v>
      </c>
      <c r="B52" s="49" t="s">
        <v>425</v>
      </c>
      <c r="C52" s="49" t="s">
        <v>414</v>
      </c>
      <c r="D52" s="49" t="s">
        <v>411</v>
      </c>
      <c r="E52" s="49" t="s">
        <v>409</v>
      </c>
      <c r="F52" s="49" t="s">
        <v>410</v>
      </c>
      <c r="G52" s="9">
        <v>16290</v>
      </c>
      <c r="H52" s="9">
        <v>0</v>
      </c>
      <c r="I52" s="9">
        <v>0</v>
      </c>
      <c r="J52" s="9">
        <v>16290</v>
      </c>
      <c r="K52" s="1"/>
      <c r="L52" s="50"/>
    </row>
    <row r="53" spans="1:12" x14ac:dyDescent="0.25">
      <c r="A53" s="48" t="s">
        <v>284</v>
      </c>
      <c r="B53" s="49" t="s">
        <v>406</v>
      </c>
      <c r="C53" s="49" t="s">
        <v>431</v>
      </c>
      <c r="D53" s="49" t="s">
        <v>411</v>
      </c>
      <c r="E53" s="49" t="s">
        <v>442</v>
      </c>
      <c r="F53" s="49" t="s">
        <v>451</v>
      </c>
      <c r="G53" s="9">
        <v>252919</v>
      </c>
      <c r="H53" s="9">
        <v>72562</v>
      </c>
      <c r="I53" s="9">
        <v>77779</v>
      </c>
      <c r="J53" s="9">
        <v>403260</v>
      </c>
      <c r="K53" s="1"/>
      <c r="L53" s="50"/>
    </row>
    <row r="54" spans="1:12" x14ac:dyDescent="0.25">
      <c r="A54" s="48" t="s">
        <v>287</v>
      </c>
      <c r="B54" s="49" t="s">
        <v>425</v>
      </c>
      <c r="C54" s="49" t="s">
        <v>407</v>
      </c>
      <c r="D54" s="49" t="s">
        <v>408</v>
      </c>
      <c r="E54" s="49" t="s">
        <v>426</v>
      </c>
      <c r="F54" s="49" t="s">
        <v>427</v>
      </c>
      <c r="G54" s="9">
        <v>183168</v>
      </c>
      <c r="H54" s="9">
        <v>38900</v>
      </c>
      <c r="I54" s="9">
        <v>5565</v>
      </c>
      <c r="J54" s="9">
        <v>227633</v>
      </c>
      <c r="K54" s="1"/>
      <c r="L54" s="50"/>
    </row>
    <row r="55" spans="1:12" x14ac:dyDescent="0.25">
      <c r="A55" s="48" t="s">
        <v>394</v>
      </c>
      <c r="B55" s="49" t="s">
        <v>425</v>
      </c>
      <c r="C55" s="49" t="s">
        <v>436</v>
      </c>
      <c r="D55" s="49" t="s">
        <v>422</v>
      </c>
      <c r="E55" s="49" t="s">
        <v>418</v>
      </c>
      <c r="F55" s="49" t="s">
        <v>445</v>
      </c>
      <c r="G55" s="9">
        <v>20440</v>
      </c>
      <c r="H55" s="9">
        <v>0</v>
      </c>
      <c r="I55" s="9">
        <v>17588</v>
      </c>
      <c r="J55" s="9">
        <v>38028</v>
      </c>
      <c r="K55" s="1"/>
      <c r="L55" s="50"/>
    </row>
    <row r="56" spans="1:12" x14ac:dyDescent="0.25">
      <c r="A56" s="48" t="s">
        <v>295</v>
      </c>
      <c r="B56" s="49" t="s">
        <v>406</v>
      </c>
      <c r="C56" s="49" t="s">
        <v>420</v>
      </c>
      <c r="D56" s="49" t="s">
        <v>429</v>
      </c>
      <c r="E56" s="49" t="s">
        <v>412</v>
      </c>
      <c r="F56" s="49" t="s">
        <v>421</v>
      </c>
      <c r="G56" s="9">
        <v>381504</v>
      </c>
      <c r="H56" s="9">
        <v>0</v>
      </c>
      <c r="I56" s="9">
        <v>68500</v>
      </c>
      <c r="J56" s="9">
        <v>450004</v>
      </c>
      <c r="K56" s="1"/>
      <c r="L56" s="50"/>
    </row>
    <row r="57" spans="1:12" x14ac:dyDescent="0.25">
      <c r="A57" s="48" t="s">
        <v>371</v>
      </c>
      <c r="B57" s="49" t="s">
        <v>425</v>
      </c>
      <c r="C57" s="49" t="s">
        <v>407</v>
      </c>
      <c r="D57" s="49" t="s">
        <v>408</v>
      </c>
      <c r="E57" s="49" t="s">
        <v>418</v>
      </c>
      <c r="F57" s="49" t="s">
        <v>445</v>
      </c>
      <c r="G57" s="9">
        <v>106148</v>
      </c>
      <c r="H57" s="9">
        <v>0</v>
      </c>
      <c r="I57" s="9">
        <v>0</v>
      </c>
      <c r="J57" s="9">
        <v>106148</v>
      </c>
      <c r="K57" s="1"/>
      <c r="L57" s="50"/>
    </row>
    <row r="58" spans="1:12" x14ac:dyDescent="0.25">
      <c r="A58" s="48" t="s">
        <v>253</v>
      </c>
      <c r="B58" s="49" t="s">
        <v>406</v>
      </c>
      <c r="C58" s="49" t="s">
        <v>430</v>
      </c>
      <c r="D58" s="49" t="s">
        <v>408</v>
      </c>
      <c r="E58" s="49" t="s">
        <v>412</v>
      </c>
      <c r="F58" s="49" t="s">
        <v>421</v>
      </c>
      <c r="G58" s="9">
        <v>122531</v>
      </c>
      <c r="H58" s="9">
        <v>0</v>
      </c>
      <c r="I58" s="9">
        <v>0</v>
      </c>
      <c r="J58" s="9">
        <v>122531</v>
      </c>
      <c r="K58" s="1"/>
      <c r="L58" s="50"/>
    </row>
    <row r="59" spans="1:12" x14ac:dyDescent="0.25">
      <c r="A59" s="48" t="s">
        <v>356</v>
      </c>
      <c r="B59" s="49" t="s">
        <v>453</v>
      </c>
      <c r="C59" s="49" t="s">
        <v>420</v>
      </c>
      <c r="D59" s="49" t="s">
        <v>429</v>
      </c>
      <c r="E59" s="49" t="s">
        <v>442</v>
      </c>
      <c r="F59" s="49" t="s">
        <v>454</v>
      </c>
      <c r="G59" s="9">
        <v>136191</v>
      </c>
      <c r="H59" s="9">
        <v>38294</v>
      </c>
      <c r="I59" s="9">
        <v>10000</v>
      </c>
      <c r="J59" s="9">
        <v>184485</v>
      </c>
      <c r="K59" s="1"/>
      <c r="L59" s="50"/>
    </row>
    <row r="60" spans="1:12" x14ac:dyDescent="0.25">
      <c r="A60" s="48" t="s">
        <v>360</v>
      </c>
      <c r="B60" s="49" t="s">
        <v>425</v>
      </c>
      <c r="C60" s="49" t="s">
        <v>428</v>
      </c>
      <c r="D60" s="49" t="s">
        <v>408</v>
      </c>
      <c r="E60" s="49" t="s">
        <v>409</v>
      </c>
      <c r="F60" s="49" t="s">
        <v>410</v>
      </c>
      <c r="G60" s="9">
        <v>87436</v>
      </c>
      <c r="H60" s="9">
        <v>16105</v>
      </c>
      <c r="I60" s="9">
        <v>2750</v>
      </c>
      <c r="J60" s="9">
        <v>106291</v>
      </c>
      <c r="K60" s="1"/>
      <c r="L60" s="50"/>
    </row>
    <row r="61" spans="1:12" x14ac:dyDescent="0.25">
      <c r="A61" s="48" t="s">
        <v>384</v>
      </c>
      <c r="B61" s="49" t="s">
        <v>425</v>
      </c>
      <c r="C61" s="49" t="s">
        <v>430</v>
      </c>
      <c r="D61" s="49" t="s">
        <v>408</v>
      </c>
      <c r="E61" s="49" t="s">
        <v>409</v>
      </c>
      <c r="F61" s="49" t="s">
        <v>455</v>
      </c>
      <c r="G61" s="9">
        <v>106148</v>
      </c>
      <c r="H61" s="9">
        <v>0</v>
      </c>
      <c r="I61" s="9">
        <v>3000</v>
      </c>
      <c r="J61" s="9">
        <v>109148</v>
      </c>
      <c r="K61" s="1"/>
      <c r="L61" s="50"/>
    </row>
    <row r="62" spans="1:12" x14ac:dyDescent="0.25">
      <c r="A62" s="48" t="s">
        <v>341</v>
      </c>
      <c r="B62" s="49" t="s">
        <v>425</v>
      </c>
      <c r="C62" s="49" t="s">
        <v>414</v>
      </c>
      <c r="D62" s="49" t="s">
        <v>411</v>
      </c>
      <c r="E62" s="49" t="s">
        <v>409</v>
      </c>
      <c r="F62" s="49" t="s">
        <v>455</v>
      </c>
      <c r="G62" s="9">
        <v>110918</v>
      </c>
      <c r="H62" s="9">
        <v>17009</v>
      </c>
      <c r="I62" s="9">
        <v>2530</v>
      </c>
      <c r="J62" s="9">
        <v>130457</v>
      </c>
      <c r="K62" s="1"/>
      <c r="L62" s="50"/>
    </row>
    <row r="63" spans="1:12" x14ac:dyDescent="0.25">
      <c r="A63" s="48" t="s">
        <v>238</v>
      </c>
      <c r="B63" s="49" t="s">
        <v>435</v>
      </c>
      <c r="C63" s="49" t="s">
        <v>414</v>
      </c>
      <c r="D63" s="49" t="s">
        <v>411</v>
      </c>
      <c r="E63" s="49" t="s">
        <v>442</v>
      </c>
      <c r="F63" s="49" t="s">
        <v>456</v>
      </c>
      <c r="G63" s="9">
        <v>925991</v>
      </c>
      <c r="H63" s="9">
        <v>0</v>
      </c>
      <c r="I63" s="9">
        <v>268482</v>
      </c>
      <c r="J63" s="9">
        <v>1194473</v>
      </c>
      <c r="K63" s="1"/>
      <c r="L63" s="50"/>
    </row>
    <row r="64" spans="1:12" x14ac:dyDescent="0.25">
      <c r="A64" s="48" t="s">
        <v>322</v>
      </c>
      <c r="B64" s="49" t="s">
        <v>435</v>
      </c>
      <c r="C64" s="49" t="s">
        <v>430</v>
      </c>
      <c r="D64" s="49" t="s">
        <v>408</v>
      </c>
      <c r="E64" s="49" t="s">
        <v>440</v>
      </c>
      <c r="F64" s="49" t="s">
        <v>440</v>
      </c>
      <c r="G64" s="9">
        <v>366660</v>
      </c>
      <c r="H64" s="9">
        <v>0</v>
      </c>
      <c r="I64" s="9">
        <v>71799</v>
      </c>
      <c r="J64" s="9">
        <v>438459</v>
      </c>
      <c r="K64" s="1"/>
      <c r="L64" s="50"/>
    </row>
    <row r="65" spans="1:12" x14ac:dyDescent="0.25">
      <c r="A65" s="48" t="s">
        <v>261</v>
      </c>
      <c r="B65" s="49" t="s">
        <v>425</v>
      </c>
      <c r="C65" s="49" t="s">
        <v>431</v>
      </c>
      <c r="D65" s="49" t="s">
        <v>422</v>
      </c>
      <c r="E65" s="49" t="s">
        <v>426</v>
      </c>
      <c r="F65" s="49" t="s">
        <v>427</v>
      </c>
      <c r="G65" s="9">
        <v>27610</v>
      </c>
      <c r="H65" s="9">
        <v>0</v>
      </c>
      <c r="I65" s="9">
        <v>5325</v>
      </c>
      <c r="J65" s="9">
        <v>32935</v>
      </c>
      <c r="K65" s="1"/>
      <c r="L65" s="50"/>
    </row>
    <row r="66" spans="1:12" x14ac:dyDescent="0.25">
      <c r="A66" s="48" t="s">
        <v>386</v>
      </c>
      <c r="B66" s="49" t="s">
        <v>425</v>
      </c>
      <c r="C66" s="49" t="s">
        <v>436</v>
      </c>
      <c r="D66" s="49" t="s">
        <v>408</v>
      </c>
      <c r="E66" s="49" t="s">
        <v>418</v>
      </c>
      <c r="F66" s="49" t="s">
        <v>445</v>
      </c>
      <c r="G66" s="9">
        <v>106148</v>
      </c>
      <c r="H66" s="9">
        <v>0</v>
      </c>
      <c r="I66" s="9">
        <v>8250</v>
      </c>
      <c r="J66" s="9">
        <v>114398</v>
      </c>
      <c r="K66" s="1"/>
      <c r="L66" s="50"/>
    </row>
    <row r="67" spans="1:12" x14ac:dyDescent="0.25">
      <c r="A67" s="48" t="s">
        <v>324</v>
      </c>
      <c r="B67" s="49" t="s">
        <v>406</v>
      </c>
      <c r="C67" s="49" t="s">
        <v>430</v>
      </c>
      <c r="D67" s="49" t="s">
        <v>408</v>
      </c>
      <c r="E67" s="49" t="s">
        <v>440</v>
      </c>
      <c r="F67" s="49" t="s">
        <v>440</v>
      </c>
      <c r="G67" s="9">
        <v>163634</v>
      </c>
      <c r="H67" s="9">
        <v>0</v>
      </c>
      <c r="I67" s="9">
        <v>21019</v>
      </c>
      <c r="J67" s="9">
        <v>184653</v>
      </c>
      <c r="K67" s="1"/>
      <c r="L67" s="50"/>
    </row>
    <row r="68" spans="1:12" x14ac:dyDescent="0.25">
      <c r="A68" s="48" t="s">
        <v>229</v>
      </c>
      <c r="B68" s="49" t="s">
        <v>435</v>
      </c>
      <c r="C68" s="49" t="s">
        <v>414</v>
      </c>
      <c r="D68" s="49" t="s">
        <v>411</v>
      </c>
      <c r="E68" s="49" t="s">
        <v>438</v>
      </c>
      <c r="F68" s="49" t="s">
        <v>439</v>
      </c>
      <c r="G68" s="9">
        <v>243007</v>
      </c>
      <c r="H68" s="9">
        <v>3005</v>
      </c>
      <c r="I68" s="9">
        <v>37389</v>
      </c>
      <c r="J68" s="9">
        <v>283401</v>
      </c>
      <c r="K68" s="1"/>
      <c r="L68" s="50"/>
    </row>
    <row r="69" spans="1:12" x14ac:dyDescent="0.25">
      <c r="A69" s="48" t="s">
        <v>270</v>
      </c>
      <c r="B69" s="49" t="s">
        <v>425</v>
      </c>
      <c r="C69" s="49" t="s">
        <v>444</v>
      </c>
      <c r="D69" s="49" t="s">
        <v>411</v>
      </c>
      <c r="E69" s="49" t="s">
        <v>418</v>
      </c>
      <c r="F69" s="49" t="s">
        <v>445</v>
      </c>
      <c r="G69" s="9">
        <v>113291</v>
      </c>
      <c r="H69" s="9">
        <v>39850</v>
      </c>
      <c r="I69" s="9">
        <v>18750</v>
      </c>
      <c r="J69" s="9">
        <v>171891</v>
      </c>
      <c r="K69" s="1"/>
      <c r="L69" s="50"/>
    </row>
    <row r="70" spans="1:12" x14ac:dyDescent="0.25">
      <c r="A70" s="48" t="s">
        <v>234</v>
      </c>
      <c r="B70" s="49" t="s">
        <v>435</v>
      </c>
      <c r="C70" s="49" t="s">
        <v>430</v>
      </c>
      <c r="D70" s="49" t="s">
        <v>408</v>
      </c>
      <c r="E70" s="49" t="s">
        <v>442</v>
      </c>
      <c r="F70" s="49" t="s">
        <v>456</v>
      </c>
      <c r="G70" s="9">
        <v>914578</v>
      </c>
      <c r="H70" s="9">
        <v>0</v>
      </c>
      <c r="I70" s="9">
        <v>247557</v>
      </c>
      <c r="J70" s="9">
        <v>1162135</v>
      </c>
      <c r="K70" s="1"/>
      <c r="L70" s="50"/>
    </row>
    <row r="71" spans="1:12" x14ac:dyDescent="0.25">
      <c r="A71" s="48" t="s">
        <v>235</v>
      </c>
      <c r="B71" s="49" t="s">
        <v>435</v>
      </c>
      <c r="C71" s="49" t="s">
        <v>420</v>
      </c>
      <c r="D71" s="49" t="s">
        <v>411</v>
      </c>
      <c r="E71" s="49" t="s">
        <v>442</v>
      </c>
      <c r="F71" s="49" t="s">
        <v>456</v>
      </c>
      <c r="G71" s="9">
        <v>1074765</v>
      </c>
      <c r="H71" s="9">
        <v>0</v>
      </c>
      <c r="I71" s="9">
        <v>302056</v>
      </c>
      <c r="J71" s="9">
        <v>1376821</v>
      </c>
      <c r="K71" s="1"/>
      <c r="L71" s="50"/>
    </row>
    <row r="72" spans="1:12" x14ac:dyDescent="0.25">
      <c r="A72" s="48" t="s">
        <v>344</v>
      </c>
      <c r="B72" s="49" t="s">
        <v>406</v>
      </c>
      <c r="C72" s="49" t="s">
        <v>420</v>
      </c>
      <c r="D72" s="49" t="s">
        <v>422</v>
      </c>
      <c r="E72" s="49" t="s">
        <v>426</v>
      </c>
      <c r="F72" s="49" t="s">
        <v>449</v>
      </c>
      <c r="G72" s="9">
        <v>82804</v>
      </c>
      <c r="H72" s="9">
        <v>7396</v>
      </c>
      <c r="I72" s="9">
        <v>0</v>
      </c>
      <c r="J72" s="9">
        <v>90200</v>
      </c>
      <c r="K72" s="1"/>
      <c r="L72" s="50"/>
    </row>
    <row r="73" spans="1:12" x14ac:dyDescent="0.25">
      <c r="A73" s="48" t="s">
        <v>230</v>
      </c>
      <c r="B73" s="49" t="s">
        <v>406</v>
      </c>
      <c r="C73" s="49" t="s">
        <v>420</v>
      </c>
      <c r="D73" s="49" t="s">
        <v>422</v>
      </c>
      <c r="E73" s="49" t="s">
        <v>412</v>
      </c>
      <c r="F73" s="49" t="s">
        <v>423</v>
      </c>
      <c r="G73" s="9">
        <v>158626</v>
      </c>
      <c r="H73" s="9">
        <v>0</v>
      </c>
      <c r="I73" s="9">
        <v>0</v>
      </c>
      <c r="J73" s="9">
        <v>158626</v>
      </c>
      <c r="K73" s="1"/>
      <c r="L73" s="50"/>
    </row>
    <row r="74" spans="1:12" x14ac:dyDescent="0.25">
      <c r="A74" s="48" t="s">
        <v>363</v>
      </c>
      <c r="B74" s="49" t="s">
        <v>406</v>
      </c>
      <c r="C74" s="49" t="s">
        <v>446</v>
      </c>
      <c r="D74" s="49" t="s">
        <v>408</v>
      </c>
      <c r="E74" s="49" t="s">
        <v>412</v>
      </c>
      <c r="F74" s="49" t="s">
        <v>423</v>
      </c>
      <c r="G74" s="9">
        <v>163634</v>
      </c>
      <c r="H74" s="9">
        <v>0</v>
      </c>
      <c r="I74" s="9">
        <v>86908</v>
      </c>
      <c r="J74" s="9">
        <v>250542</v>
      </c>
      <c r="K74" s="1"/>
      <c r="L74" s="50"/>
    </row>
    <row r="75" spans="1:12" x14ac:dyDescent="0.25">
      <c r="A75" s="48" t="s">
        <v>248</v>
      </c>
      <c r="B75" s="49" t="s">
        <v>406</v>
      </c>
      <c r="C75" s="49" t="s">
        <v>444</v>
      </c>
      <c r="D75" s="49" t="s">
        <v>422</v>
      </c>
      <c r="E75" s="49" t="s">
        <v>412</v>
      </c>
      <c r="F75" s="49" t="s">
        <v>423</v>
      </c>
      <c r="G75" s="9">
        <v>158626</v>
      </c>
      <c r="H75" s="9">
        <v>0</v>
      </c>
      <c r="I75" s="9">
        <v>32970</v>
      </c>
      <c r="J75" s="9">
        <v>191596</v>
      </c>
      <c r="K75" s="1"/>
      <c r="L75" s="50"/>
    </row>
    <row r="76" spans="1:12" x14ac:dyDescent="0.25">
      <c r="A76" s="48" t="s">
        <v>256</v>
      </c>
      <c r="B76" s="49" t="s">
        <v>406</v>
      </c>
      <c r="C76" s="49" t="s">
        <v>420</v>
      </c>
      <c r="D76" s="49" t="s">
        <v>422</v>
      </c>
      <c r="E76" s="49" t="s">
        <v>412</v>
      </c>
      <c r="F76" s="49" t="s">
        <v>423</v>
      </c>
      <c r="G76" s="9">
        <v>158626</v>
      </c>
      <c r="H76" s="9">
        <v>0</v>
      </c>
      <c r="I76" s="9">
        <v>0</v>
      </c>
      <c r="J76" s="9">
        <v>158626</v>
      </c>
      <c r="K76" s="1"/>
      <c r="L76" s="50"/>
    </row>
    <row r="77" spans="1:12" x14ac:dyDescent="0.25">
      <c r="A77" s="48" t="s">
        <v>274</v>
      </c>
      <c r="B77" s="49" t="s">
        <v>406</v>
      </c>
      <c r="C77" s="49" t="s">
        <v>420</v>
      </c>
      <c r="D77" s="49" t="s">
        <v>422</v>
      </c>
      <c r="E77" s="49" t="s">
        <v>412</v>
      </c>
      <c r="F77" s="49" t="s">
        <v>423</v>
      </c>
      <c r="G77" s="9">
        <v>158626</v>
      </c>
      <c r="H77" s="9">
        <v>0</v>
      </c>
      <c r="I77" s="9">
        <v>0</v>
      </c>
      <c r="J77" s="9">
        <v>158626</v>
      </c>
      <c r="K77" s="1"/>
      <c r="L77" s="50"/>
    </row>
    <row r="78" spans="1:12" x14ac:dyDescent="0.25">
      <c r="A78" s="48" t="s">
        <v>246</v>
      </c>
      <c r="B78" s="49" t="s">
        <v>406</v>
      </c>
      <c r="C78" s="49" t="s">
        <v>430</v>
      </c>
      <c r="D78" s="49" t="s">
        <v>422</v>
      </c>
      <c r="E78" s="49" t="s">
        <v>412</v>
      </c>
      <c r="F78" s="49" t="s">
        <v>423</v>
      </c>
      <c r="G78" s="9">
        <v>158626</v>
      </c>
      <c r="H78" s="9">
        <v>30348</v>
      </c>
      <c r="I78" s="9">
        <v>0</v>
      </c>
      <c r="J78" s="9">
        <v>188974</v>
      </c>
      <c r="K78" s="1"/>
      <c r="L78" s="50"/>
    </row>
    <row r="79" spans="1:12" x14ac:dyDescent="0.25">
      <c r="A79" s="48" t="s">
        <v>336</v>
      </c>
      <c r="B79" s="49" t="s">
        <v>406</v>
      </c>
      <c r="C79" s="49" t="s">
        <v>407</v>
      </c>
      <c r="D79" s="49" t="s">
        <v>422</v>
      </c>
      <c r="E79" s="49" t="s">
        <v>412</v>
      </c>
      <c r="F79" s="49" t="s">
        <v>423</v>
      </c>
      <c r="G79" s="9">
        <v>10404</v>
      </c>
      <c r="H79" s="9">
        <v>0</v>
      </c>
      <c r="I79" s="9">
        <v>0</v>
      </c>
      <c r="J79" s="9">
        <v>10404</v>
      </c>
      <c r="K79" s="1"/>
      <c r="L79" s="50"/>
    </row>
    <row r="80" spans="1:12" x14ac:dyDescent="0.25">
      <c r="A80" s="48" t="s">
        <v>277</v>
      </c>
      <c r="B80" s="49" t="s">
        <v>406</v>
      </c>
      <c r="C80" s="49" t="s">
        <v>420</v>
      </c>
      <c r="D80" s="49" t="s">
        <v>422</v>
      </c>
      <c r="E80" s="49" t="s">
        <v>412</v>
      </c>
      <c r="F80" s="49" t="s">
        <v>423</v>
      </c>
      <c r="G80" s="9">
        <v>158626</v>
      </c>
      <c r="H80" s="9">
        <v>0</v>
      </c>
      <c r="I80" s="9">
        <v>25269</v>
      </c>
      <c r="J80" s="9">
        <v>183895</v>
      </c>
      <c r="K80" s="1"/>
      <c r="L80" s="50"/>
    </row>
    <row r="81" spans="1:12" x14ac:dyDescent="0.25">
      <c r="A81" s="48" t="s">
        <v>348</v>
      </c>
      <c r="B81" s="49" t="s">
        <v>435</v>
      </c>
      <c r="C81" s="49" t="s">
        <v>457</v>
      </c>
      <c r="D81" s="49" t="s">
        <v>411</v>
      </c>
      <c r="E81" s="49" t="s">
        <v>432</v>
      </c>
      <c r="F81" s="49" t="s">
        <v>433</v>
      </c>
      <c r="G81" s="9">
        <v>263878</v>
      </c>
      <c r="H81" s="9">
        <v>136218</v>
      </c>
      <c r="I81" s="9">
        <v>2551</v>
      </c>
      <c r="J81" s="9">
        <v>402647</v>
      </c>
      <c r="K81" s="1"/>
      <c r="L81" s="50"/>
    </row>
    <row r="82" spans="1:12" x14ac:dyDescent="0.25">
      <c r="A82" s="48" t="s">
        <v>327</v>
      </c>
      <c r="B82" s="49" t="s">
        <v>406</v>
      </c>
      <c r="C82" s="49" t="s">
        <v>420</v>
      </c>
      <c r="D82" s="49" t="s">
        <v>408</v>
      </c>
      <c r="E82" s="49" t="s">
        <v>440</v>
      </c>
      <c r="F82" s="49" t="s">
        <v>440</v>
      </c>
      <c r="G82" s="9">
        <v>290992</v>
      </c>
      <c r="H82" s="9">
        <v>79340</v>
      </c>
      <c r="I82" s="9">
        <v>7000</v>
      </c>
      <c r="J82" s="9">
        <v>377332</v>
      </c>
      <c r="K82" s="1"/>
      <c r="L82" s="50"/>
    </row>
    <row r="83" spans="1:12" x14ac:dyDescent="0.25">
      <c r="A83" s="48" t="s">
        <v>313</v>
      </c>
      <c r="B83" s="49" t="s">
        <v>425</v>
      </c>
      <c r="C83" s="49" t="s">
        <v>431</v>
      </c>
      <c r="D83" s="49" t="s">
        <v>422</v>
      </c>
      <c r="E83" s="49" t="s">
        <v>426</v>
      </c>
      <c r="F83" s="49" t="s">
        <v>427</v>
      </c>
      <c r="G83" s="9">
        <v>15844</v>
      </c>
      <c r="H83" s="9">
        <v>0</v>
      </c>
      <c r="I83" s="9">
        <v>0</v>
      </c>
      <c r="J83" s="9">
        <v>15844</v>
      </c>
      <c r="K83" s="1"/>
      <c r="L83" s="50"/>
    </row>
    <row r="84" spans="1:12" x14ac:dyDescent="0.25">
      <c r="A84" s="48" t="s">
        <v>330</v>
      </c>
      <c r="B84" s="49" t="s">
        <v>406</v>
      </c>
      <c r="C84" s="49" t="s">
        <v>428</v>
      </c>
      <c r="D84" s="49" t="s">
        <v>408</v>
      </c>
      <c r="E84" s="49" t="s">
        <v>440</v>
      </c>
      <c r="F84" s="49" t="s">
        <v>440</v>
      </c>
      <c r="G84" s="9">
        <v>171729</v>
      </c>
      <c r="H84" s="9">
        <v>33738</v>
      </c>
      <c r="I84" s="9">
        <v>10944</v>
      </c>
      <c r="J84" s="9">
        <v>216411</v>
      </c>
      <c r="K84" s="1"/>
      <c r="L84" s="50"/>
    </row>
    <row r="85" spans="1:12" x14ac:dyDescent="0.25">
      <c r="A85" s="48" t="s">
        <v>255</v>
      </c>
      <c r="B85" s="49" t="s">
        <v>406</v>
      </c>
      <c r="C85" s="49" t="s">
        <v>420</v>
      </c>
      <c r="D85" s="49" t="s">
        <v>422</v>
      </c>
      <c r="E85" s="49" t="s">
        <v>412</v>
      </c>
      <c r="F85" s="49" t="s">
        <v>423</v>
      </c>
      <c r="G85" s="9">
        <v>158626</v>
      </c>
      <c r="H85" s="9">
        <v>0</v>
      </c>
      <c r="I85" s="9">
        <v>0</v>
      </c>
      <c r="J85" s="9">
        <v>158626</v>
      </c>
      <c r="K85" s="1"/>
      <c r="L85" s="50"/>
    </row>
    <row r="86" spans="1:12" x14ac:dyDescent="0.25">
      <c r="A86" s="48" t="s">
        <v>353</v>
      </c>
      <c r="B86" s="49" t="s">
        <v>406</v>
      </c>
      <c r="C86" s="49" t="s">
        <v>428</v>
      </c>
      <c r="D86" s="49" t="s">
        <v>429</v>
      </c>
      <c r="E86" s="49" t="s">
        <v>426</v>
      </c>
      <c r="F86" s="49" t="s">
        <v>427</v>
      </c>
      <c r="G86" s="9">
        <v>372079</v>
      </c>
      <c r="H86" s="9">
        <v>0</v>
      </c>
      <c r="I86" s="9">
        <v>0</v>
      </c>
      <c r="J86" s="9">
        <v>372079</v>
      </c>
      <c r="K86" s="1"/>
      <c r="L86" s="50"/>
    </row>
    <row r="87" spans="1:12" x14ac:dyDescent="0.25">
      <c r="A87" s="48" t="s">
        <v>345</v>
      </c>
      <c r="B87" s="49" t="s">
        <v>406</v>
      </c>
      <c r="C87" s="49" t="s">
        <v>420</v>
      </c>
      <c r="D87" s="49" t="s">
        <v>429</v>
      </c>
      <c r="E87" s="49" t="s">
        <v>432</v>
      </c>
      <c r="F87" s="49" t="s">
        <v>433</v>
      </c>
      <c r="G87" s="9">
        <v>112090</v>
      </c>
      <c r="H87" s="9">
        <v>0</v>
      </c>
      <c r="I87" s="9">
        <v>0</v>
      </c>
      <c r="J87" s="9">
        <v>112090</v>
      </c>
      <c r="K87" s="1"/>
      <c r="L87" s="50"/>
    </row>
    <row r="88" spans="1:12" x14ac:dyDescent="0.25">
      <c r="A88" s="48" t="s">
        <v>262</v>
      </c>
      <c r="B88" s="49" t="s">
        <v>425</v>
      </c>
      <c r="C88" s="49" t="s">
        <v>444</v>
      </c>
      <c r="D88" s="49" t="s">
        <v>422</v>
      </c>
      <c r="E88" s="49" t="s">
        <v>426</v>
      </c>
      <c r="F88" s="49" t="s">
        <v>427</v>
      </c>
      <c r="G88" s="9">
        <v>15806</v>
      </c>
      <c r="H88" s="9">
        <v>0</v>
      </c>
      <c r="I88" s="9">
        <v>0</v>
      </c>
      <c r="J88" s="9">
        <v>15806</v>
      </c>
      <c r="K88" s="1"/>
      <c r="L88" s="50"/>
    </row>
    <row r="89" spans="1:12" x14ac:dyDescent="0.25">
      <c r="A89" s="48" t="s">
        <v>292</v>
      </c>
      <c r="B89" s="49" t="s">
        <v>435</v>
      </c>
      <c r="C89" s="49" t="s">
        <v>420</v>
      </c>
      <c r="D89" s="49" t="s">
        <v>429</v>
      </c>
      <c r="E89" s="49" t="s">
        <v>412</v>
      </c>
      <c r="F89" s="49" t="s">
        <v>458</v>
      </c>
      <c r="G89" s="9">
        <v>409981</v>
      </c>
      <c r="H89" s="9">
        <v>102056</v>
      </c>
      <c r="I89" s="9">
        <v>16826</v>
      </c>
      <c r="J89" s="9">
        <v>528863</v>
      </c>
      <c r="K89" s="1"/>
      <c r="L89" s="50"/>
    </row>
    <row r="90" spans="1:12" x14ac:dyDescent="0.25">
      <c r="A90" s="48" t="s">
        <v>373</v>
      </c>
      <c r="B90" s="49" t="s">
        <v>453</v>
      </c>
      <c r="C90" s="49" t="s">
        <v>420</v>
      </c>
      <c r="D90" s="49" t="s">
        <v>429</v>
      </c>
      <c r="E90" s="49" t="s">
        <v>440</v>
      </c>
      <c r="F90" s="49" t="s">
        <v>440</v>
      </c>
      <c r="G90" s="9">
        <v>183763</v>
      </c>
      <c r="H90" s="9">
        <v>0</v>
      </c>
      <c r="I90" s="9">
        <v>30039</v>
      </c>
      <c r="J90" s="9">
        <v>213802</v>
      </c>
      <c r="K90" s="1"/>
      <c r="L90" s="50"/>
    </row>
    <row r="91" spans="1:12" x14ac:dyDescent="0.25">
      <c r="A91" s="48" t="s">
        <v>271</v>
      </c>
      <c r="B91" s="49" t="s">
        <v>406</v>
      </c>
      <c r="C91" s="49" t="s">
        <v>444</v>
      </c>
      <c r="D91" s="49" t="s">
        <v>411</v>
      </c>
      <c r="E91" s="49" t="s">
        <v>440</v>
      </c>
      <c r="F91" s="49" t="s">
        <v>440</v>
      </c>
      <c r="G91" s="9">
        <v>161923</v>
      </c>
      <c r="H91" s="9">
        <v>0</v>
      </c>
      <c r="I91" s="9">
        <v>0</v>
      </c>
      <c r="J91" s="9">
        <v>161923</v>
      </c>
      <c r="K91" s="1"/>
      <c r="L91" s="50"/>
    </row>
    <row r="92" spans="1:12" x14ac:dyDescent="0.25">
      <c r="A92" s="48" t="s">
        <v>299</v>
      </c>
      <c r="B92" s="49" t="s">
        <v>435</v>
      </c>
      <c r="C92" s="49" t="s">
        <v>444</v>
      </c>
      <c r="D92" s="49" t="s">
        <v>411</v>
      </c>
      <c r="E92" s="49" t="s">
        <v>432</v>
      </c>
      <c r="F92" s="49" t="s">
        <v>433</v>
      </c>
      <c r="G92" s="9">
        <v>243007</v>
      </c>
      <c r="H92" s="9">
        <v>296142</v>
      </c>
      <c r="I92" s="9">
        <v>1100</v>
      </c>
      <c r="J92" s="9">
        <v>540249</v>
      </c>
      <c r="K92" s="1"/>
      <c r="L92" s="50"/>
    </row>
    <row r="93" spans="1:12" x14ac:dyDescent="0.25">
      <c r="A93" s="48" t="s">
        <v>312</v>
      </c>
      <c r="B93" s="49" t="s">
        <v>435</v>
      </c>
      <c r="C93" s="49" t="s">
        <v>407</v>
      </c>
      <c r="D93" s="49" t="s">
        <v>429</v>
      </c>
      <c r="E93" s="49" t="s">
        <v>432</v>
      </c>
      <c r="F93" s="49" t="s">
        <v>437</v>
      </c>
      <c r="G93" s="9">
        <v>618049</v>
      </c>
      <c r="H93" s="9">
        <v>18053</v>
      </c>
      <c r="I93" s="9">
        <v>22000</v>
      </c>
      <c r="J93" s="9">
        <v>658102</v>
      </c>
      <c r="K93" s="1"/>
      <c r="L93" s="50"/>
    </row>
    <row r="94" spans="1:12" x14ac:dyDescent="0.25">
      <c r="A94" s="48" t="s">
        <v>245</v>
      </c>
      <c r="B94" s="49" t="s">
        <v>406</v>
      </c>
      <c r="C94" s="49" t="s">
        <v>407</v>
      </c>
      <c r="D94" s="49" t="s">
        <v>408</v>
      </c>
      <c r="E94" s="49" t="s">
        <v>432</v>
      </c>
      <c r="F94" s="49" t="s">
        <v>433</v>
      </c>
      <c r="G94" s="9">
        <v>166507</v>
      </c>
      <c r="H94" s="9">
        <v>10403</v>
      </c>
      <c r="I94" s="9">
        <v>440</v>
      </c>
      <c r="J94" s="9">
        <v>177350</v>
      </c>
      <c r="K94" s="1"/>
      <c r="L94" s="50"/>
    </row>
    <row r="95" spans="1:12" x14ac:dyDescent="0.25">
      <c r="A95" s="48" t="s">
        <v>357</v>
      </c>
      <c r="B95" s="49" t="s">
        <v>415</v>
      </c>
      <c r="C95" s="49" t="s">
        <v>416</v>
      </c>
      <c r="D95" s="49" t="s">
        <v>429</v>
      </c>
      <c r="E95" s="49" t="s">
        <v>432</v>
      </c>
      <c r="F95" s="49" t="s">
        <v>434</v>
      </c>
      <c r="G95" s="9">
        <v>0</v>
      </c>
      <c r="H95" s="9">
        <v>88331</v>
      </c>
      <c r="I95" s="9">
        <v>0</v>
      </c>
      <c r="J95" s="9">
        <v>88331</v>
      </c>
      <c r="K95" s="1"/>
      <c r="L95" s="50"/>
    </row>
    <row r="96" spans="1:12" x14ac:dyDescent="0.25">
      <c r="A96" s="48" t="s">
        <v>380</v>
      </c>
      <c r="B96" s="49" t="s">
        <v>415</v>
      </c>
      <c r="C96" s="49" t="s">
        <v>416</v>
      </c>
      <c r="D96" s="49" t="s">
        <v>417</v>
      </c>
      <c r="E96" s="49" t="s">
        <v>432</v>
      </c>
      <c r="F96" s="49" t="s">
        <v>433</v>
      </c>
      <c r="G96" s="9">
        <v>0</v>
      </c>
      <c r="H96" s="9">
        <v>26426</v>
      </c>
      <c r="I96" s="9">
        <v>0</v>
      </c>
      <c r="J96" s="9">
        <v>26426</v>
      </c>
      <c r="K96" s="1"/>
      <c r="L96" s="50"/>
    </row>
    <row r="97" spans="1:12" x14ac:dyDescent="0.25">
      <c r="A97" s="48" t="s">
        <v>280</v>
      </c>
      <c r="B97" s="49" t="s">
        <v>406</v>
      </c>
      <c r="C97" s="49" t="s">
        <v>407</v>
      </c>
      <c r="D97" s="49" t="s">
        <v>408</v>
      </c>
      <c r="E97" s="49" t="s">
        <v>412</v>
      </c>
      <c r="F97" s="49" t="s">
        <v>421</v>
      </c>
      <c r="G97" s="9">
        <v>163634</v>
      </c>
      <c r="H97" s="9">
        <v>0</v>
      </c>
      <c r="I97" s="9">
        <v>0</v>
      </c>
      <c r="J97" s="9">
        <v>163634</v>
      </c>
      <c r="K97" s="1"/>
      <c r="L97" s="50"/>
    </row>
    <row r="98" spans="1:12" x14ac:dyDescent="0.25">
      <c r="A98" s="48" t="s">
        <v>239</v>
      </c>
      <c r="B98" s="49" t="s">
        <v>406</v>
      </c>
      <c r="C98" s="49" t="s">
        <v>414</v>
      </c>
      <c r="D98" s="49" t="s">
        <v>411</v>
      </c>
      <c r="E98" s="49" t="s">
        <v>412</v>
      </c>
      <c r="F98" s="49" t="s">
        <v>421</v>
      </c>
      <c r="G98" s="9">
        <v>178662</v>
      </c>
      <c r="H98" s="9">
        <v>0</v>
      </c>
      <c r="I98" s="9">
        <v>1265</v>
      </c>
      <c r="J98" s="9">
        <v>179927</v>
      </c>
      <c r="K98" s="1"/>
      <c r="L98" s="50"/>
    </row>
    <row r="99" spans="1:12" x14ac:dyDescent="0.25">
      <c r="A99" s="48" t="s">
        <v>266</v>
      </c>
      <c r="B99" s="49" t="s">
        <v>425</v>
      </c>
      <c r="C99" s="49" t="s">
        <v>444</v>
      </c>
      <c r="D99" s="49" t="s">
        <v>422</v>
      </c>
      <c r="E99" s="49" t="s">
        <v>426</v>
      </c>
      <c r="F99" s="49" t="s">
        <v>427</v>
      </c>
      <c r="G99" s="9">
        <v>17957</v>
      </c>
      <c r="H99" s="9">
        <v>0</v>
      </c>
      <c r="I99" s="9">
        <v>0</v>
      </c>
      <c r="J99" s="9">
        <v>17957</v>
      </c>
      <c r="K99" s="1"/>
      <c r="L99" s="50"/>
    </row>
    <row r="100" spans="1:12" x14ac:dyDescent="0.25">
      <c r="A100" s="48" t="s">
        <v>241</v>
      </c>
      <c r="B100" s="49" t="s">
        <v>425</v>
      </c>
      <c r="C100" s="49" t="s">
        <v>420</v>
      </c>
      <c r="D100" s="49" t="s">
        <v>422</v>
      </c>
      <c r="E100" s="49" t="s">
        <v>418</v>
      </c>
      <c r="F100" s="49" t="s">
        <v>445</v>
      </c>
      <c r="G100" s="9">
        <v>13167</v>
      </c>
      <c r="H100" s="9">
        <v>0</v>
      </c>
      <c r="I100" s="9">
        <v>0</v>
      </c>
      <c r="J100" s="9">
        <v>13167</v>
      </c>
      <c r="K100" s="1"/>
      <c r="L100" s="50"/>
    </row>
    <row r="101" spans="1:12" x14ac:dyDescent="0.25">
      <c r="A101" s="48" t="s">
        <v>320</v>
      </c>
      <c r="B101" s="49" t="s">
        <v>406</v>
      </c>
      <c r="C101" s="49" t="s">
        <v>420</v>
      </c>
      <c r="D101" s="49" t="s">
        <v>411</v>
      </c>
      <c r="E101" s="49" t="s">
        <v>440</v>
      </c>
      <c r="F101" s="49" t="s">
        <v>440</v>
      </c>
      <c r="G101" s="9">
        <v>272901</v>
      </c>
      <c r="H101" s="9">
        <v>0</v>
      </c>
      <c r="I101" s="9">
        <v>9867</v>
      </c>
      <c r="J101" s="9">
        <v>282768</v>
      </c>
      <c r="K101" s="1"/>
      <c r="L101" s="50"/>
    </row>
    <row r="102" spans="1:12" x14ac:dyDescent="0.25">
      <c r="A102" s="48" t="s">
        <v>377</v>
      </c>
      <c r="B102" s="49" t="s">
        <v>406</v>
      </c>
      <c r="C102" s="49" t="s">
        <v>420</v>
      </c>
      <c r="D102" s="49" t="s">
        <v>411</v>
      </c>
      <c r="E102" s="49" t="s">
        <v>418</v>
      </c>
      <c r="F102" s="49" t="s">
        <v>445</v>
      </c>
      <c r="G102" s="9">
        <v>168643</v>
      </c>
      <c r="H102" s="9">
        <v>0</v>
      </c>
      <c r="I102" s="9">
        <v>69720</v>
      </c>
      <c r="J102" s="9">
        <v>238363</v>
      </c>
      <c r="K102" s="1"/>
      <c r="L102" s="50"/>
    </row>
    <row r="103" spans="1:12" x14ac:dyDescent="0.25">
      <c r="A103" s="48" t="s">
        <v>228</v>
      </c>
      <c r="B103" s="49" t="s">
        <v>435</v>
      </c>
      <c r="C103" s="49" t="s">
        <v>431</v>
      </c>
      <c r="D103" s="49" t="s">
        <v>411</v>
      </c>
      <c r="E103" s="49" t="s">
        <v>442</v>
      </c>
      <c r="F103" s="49" t="s">
        <v>456</v>
      </c>
      <c r="G103" s="9">
        <v>872626</v>
      </c>
      <c r="H103" s="9">
        <v>0</v>
      </c>
      <c r="I103" s="9">
        <v>80682</v>
      </c>
      <c r="J103" s="9">
        <v>953308</v>
      </c>
      <c r="K103" s="1"/>
      <c r="L103" s="50"/>
    </row>
    <row r="104" spans="1:12" x14ac:dyDescent="0.25">
      <c r="A104" s="48" t="s">
        <v>311</v>
      </c>
      <c r="B104" s="49" t="s">
        <v>406</v>
      </c>
      <c r="C104" s="49" t="s">
        <v>430</v>
      </c>
      <c r="D104" s="49" t="s">
        <v>408</v>
      </c>
      <c r="E104" s="49" t="s">
        <v>440</v>
      </c>
      <c r="F104" s="49" t="s">
        <v>440</v>
      </c>
      <c r="G104" s="9">
        <v>186929</v>
      </c>
      <c r="H104" s="9">
        <v>68190</v>
      </c>
      <c r="I104" s="9">
        <v>2625</v>
      </c>
      <c r="J104" s="9">
        <v>257744</v>
      </c>
      <c r="K104" s="1"/>
      <c r="L104" s="50"/>
    </row>
    <row r="105" spans="1:12" x14ac:dyDescent="0.25">
      <c r="A105" s="48" t="s">
        <v>332</v>
      </c>
      <c r="B105" s="49" t="s">
        <v>406</v>
      </c>
      <c r="C105" s="49" t="s">
        <v>446</v>
      </c>
      <c r="D105" s="49" t="s">
        <v>408</v>
      </c>
      <c r="E105" s="49" t="s">
        <v>440</v>
      </c>
      <c r="F105" s="49" t="s">
        <v>440</v>
      </c>
      <c r="G105" s="9">
        <v>165985</v>
      </c>
      <c r="H105" s="9">
        <v>27116</v>
      </c>
      <c r="I105" s="9">
        <v>15345</v>
      </c>
      <c r="J105" s="9">
        <v>208446</v>
      </c>
      <c r="K105" s="1"/>
      <c r="L105" s="50"/>
    </row>
    <row r="106" spans="1:12" x14ac:dyDescent="0.25">
      <c r="A106" s="48" t="s">
        <v>382</v>
      </c>
      <c r="B106" s="49" t="s">
        <v>415</v>
      </c>
      <c r="C106" s="49" t="s">
        <v>420</v>
      </c>
      <c r="D106" s="49" t="s">
        <v>417</v>
      </c>
      <c r="E106" s="49" t="s">
        <v>432</v>
      </c>
      <c r="F106" s="49" t="s">
        <v>433</v>
      </c>
      <c r="G106" s="9">
        <v>0</v>
      </c>
      <c r="H106" s="9">
        <v>13993</v>
      </c>
      <c r="I106" s="9">
        <v>0</v>
      </c>
      <c r="J106" s="9">
        <v>13993</v>
      </c>
      <c r="K106" s="1"/>
      <c r="L106" s="50"/>
    </row>
    <row r="107" spans="1:12" x14ac:dyDescent="0.25">
      <c r="A107" s="48" t="s">
        <v>308</v>
      </c>
      <c r="B107" s="49" t="s">
        <v>406</v>
      </c>
      <c r="C107" s="49" t="s">
        <v>414</v>
      </c>
      <c r="D107" s="49" t="s">
        <v>408</v>
      </c>
      <c r="E107" s="49" t="s">
        <v>440</v>
      </c>
      <c r="F107" s="49" t="s">
        <v>440</v>
      </c>
      <c r="G107" s="9">
        <v>222923</v>
      </c>
      <c r="H107" s="9">
        <v>70130</v>
      </c>
      <c r="I107" s="9">
        <v>30550</v>
      </c>
      <c r="J107" s="9">
        <v>323603</v>
      </c>
      <c r="K107" s="1"/>
      <c r="L107" s="50"/>
    </row>
    <row r="108" spans="1:12" x14ac:dyDescent="0.25">
      <c r="A108" s="48" t="s">
        <v>381</v>
      </c>
      <c r="B108" s="49" t="s">
        <v>425</v>
      </c>
      <c r="C108" s="49" t="s">
        <v>444</v>
      </c>
      <c r="D108" s="49" t="s">
        <v>411</v>
      </c>
      <c r="E108" s="49" t="s">
        <v>418</v>
      </c>
      <c r="F108" s="49" t="s">
        <v>419</v>
      </c>
      <c r="G108" s="9">
        <v>27774</v>
      </c>
      <c r="H108" s="9">
        <v>0</v>
      </c>
      <c r="I108" s="9">
        <v>0</v>
      </c>
      <c r="J108" s="9">
        <v>27774</v>
      </c>
      <c r="K108" s="1"/>
      <c r="L108" s="50"/>
    </row>
    <row r="109" spans="1:12" x14ac:dyDescent="0.25">
      <c r="A109" s="48" t="s">
        <v>221</v>
      </c>
      <c r="B109" s="49" t="s">
        <v>425</v>
      </c>
      <c r="C109" s="49" t="s">
        <v>420</v>
      </c>
      <c r="D109" s="49" t="s">
        <v>422</v>
      </c>
      <c r="E109" s="49" t="s">
        <v>426</v>
      </c>
      <c r="F109" s="49" t="s">
        <v>427</v>
      </c>
      <c r="G109" s="9">
        <v>101378</v>
      </c>
      <c r="H109" s="9">
        <v>8580</v>
      </c>
      <c r="I109" s="9">
        <v>3000</v>
      </c>
      <c r="J109" s="9">
        <v>112958</v>
      </c>
      <c r="K109" s="1"/>
      <c r="L109" s="50"/>
    </row>
    <row r="110" spans="1:12" x14ac:dyDescent="0.25">
      <c r="A110" s="48" t="s">
        <v>329</v>
      </c>
      <c r="B110" s="49" t="s">
        <v>406</v>
      </c>
      <c r="C110" s="49" t="s">
        <v>414</v>
      </c>
      <c r="D110" s="49" t="s">
        <v>411</v>
      </c>
      <c r="E110" s="49" t="s">
        <v>440</v>
      </c>
      <c r="F110" s="49" t="s">
        <v>440</v>
      </c>
      <c r="G110" s="9">
        <v>245444</v>
      </c>
      <c r="H110" s="9">
        <v>0</v>
      </c>
      <c r="I110" s="9">
        <v>27707</v>
      </c>
      <c r="J110" s="9">
        <v>273151</v>
      </c>
      <c r="K110" s="1"/>
      <c r="L110" s="50"/>
    </row>
    <row r="111" spans="1:12" x14ac:dyDescent="0.25">
      <c r="A111" s="48" t="s">
        <v>309</v>
      </c>
      <c r="B111" s="49" t="s">
        <v>406</v>
      </c>
      <c r="C111" s="49" t="s">
        <v>444</v>
      </c>
      <c r="D111" s="49" t="s">
        <v>411</v>
      </c>
      <c r="E111" s="49" t="s">
        <v>440</v>
      </c>
      <c r="F111" s="49" t="s">
        <v>440</v>
      </c>
      <c r="G111" s="9">
        <v>182150</v>
      </c>
      <c r="H111" s="9">
        <v>120178</v>
      </c>
      <c r="I111" s="9">
        <v>29410</v>
      </c>
      <c r="J111" s="9">
        <v>331738</v>
      </c>
      <c r="K111" s="1"/>
      <c r="L111" s="50"/>
    </row>
    <row r="112" spans="1:12" x14ac:dyDescent="0.25">
      <c r="A112" s="48" t="s">
        <v>306</v>
      </c>
      <c r="B112" s="49" t="s">
        <v>406</v>
      </c>
      <c r="C112" s="49" t="s">
        <v>431</v>
      </c>
      <c r="D112" s="49" t="s">
        <v>411</v>
      </c>
      <c r="E112" s="49" t="s">
        <v>432</v>
      </c>
      <c r="F112" s="49" t="s">
        <v>433</v>
      </c>
      <c r="G112" s="9">
        <v>168643</v>
      </c>
      <c r="H112" s="9">
        <v>0</v>
      </c>
      <c r="I112" s="9">
        <v>0</v>
      </c>
      <c r="J112" s="9">
        <v>168643</v>
      </c>
      <c r="K112" s="1"/>
      <c r="L112" s="50"/>
    </row>
    <row r="113" spans="1:12" x14ac:dyDescent="0.25">
      <c r="A113" s="48" t="s">
        <v>260</v>
      </c>
      <c r="B113" s="49" t="s">
        <v>425</v>
      </c>
      <c r="C113" s="49" t="s">
        <v>444</v>
      </c>
      <c r="D113" s="49" t="s">
        <v>422</v>
      </c>
      <c r="E113" s="49" t="s">
        <v>426</v>
      </c>
      <c r="F113" s="49" t="s">
        <v>427</v>
      </c>
      <c r="G113" s="9">
        <v>17978</v>
      </c>
      <c r="H113" s="9">
        <v>0</v>
      </c>
      <c r="I113" s="9">
        <v>0</v>
      </c>
      <c r="J113" s="9">
        <v>17978</v>
      </c>
      <c r="K113" s="1"/>
      <c r="L113" s="50"/>
    </row>
    <row r="114" spans="1:12" x14ac:dyDescent="0.25">
      <c r="A114" s="48" t="s">
        <v>346</v>
      </c>
      <c r="B114" s="49" t="s">
        <v>406</v>
      </c>
      <c r="C114" s="49" t="s">
        <v>431</v>
      </c>
      <c r="D114" s="49" t="s">
        <v>408</v>
      </c>
      <c r="E114" s="49" t="s">
        <v>440</v>
      </c>
      <c r="F114" s="49" t="s">
        <v>440</v>
      </c>
      <c r="G114" s="9">
        <v>163634</v>
      </c>
      <c r="H114" s="9">
        <v>0</v>
      </c>
      <c r="I114" s="9">
        <v>12700</v>
      </c>
      <c r="J114" s="9">
        <v>176334</v>
      </c>
      <c r="K114" s="1"/>
      <c r="L114" s="50"/>
    </row>
    <row r="115" spans="1:12" x14ac:dyDescent="0.25">
      <c r="A115" s="48" t="s">
        <v>355</v>
      </c>
      <c r="B115" s="49" t="s">
        <v>425</v>
      </c>
      <c r="C115" s="49" t="s">
        <v>457</v>
      </c>
      <c r="D115" s="49" t="s">
        <v>408</v>
      </c>
      <c r="E115" s="49" t="s">
        <v>418</v>
      </c>
      <c r="F115" s="49" t="s">
        <v>445</v>
      </c>
      <c r="G115" s="9">
        <v>106148</v>
      </c>
      <c r="H115" s="9">
        <v>0</v>
      </c>
      <c r="I115" s="9">
        <v>26000</v>
      </c>
      <c r="J115" s="9">
        <v>132148</v>
      </c>
      <c r="K115" s="1"/>
      <c r="L115" s="50"/>
    </row>
    <row r="116" spans="1:12" x14ac:dyDescent="0.25">
      <c r="A116" s="48" t="s">
        <v>317</v>
      </c>
      <c r="B116" s="49" t="s">
        <v>406</v>
      </c>
      <c r="C116" s="49" t="s">
        <v>457</v>
      </c>
      <c r="D116" s="49" t="s">
        <v>408</v>
      </c>
      <c r="E116" s="49" t="s">
        <v>440</v>
      </c>
      <c r="F116" s="49" t="s">
        <v>440</v>
      </c>
      <c r="G116" s="9">
        <v>163634</v>
      </c>
      <c r="H116" s="9">
        <v>28164</v>
      </c>
      <c r="I116" s="9">
        <v>35246</v>
      </c>
      <c r="J116" s="9">
        <v>227044</v>
      </c>
      <c r="K116" s="1"/>
      <c r="L116" s="50"/>
    </row>
    <row r="117" spans="1:12" x14ac:dyDescent="0.25">
      <c r="A117" s="48" t="s">
        <v>275</v>
      </c>
      <c r="B117" s="49" t="s">
        <v>425</v>
      </c>
      <c r="C117" s="49" t="s">
        <v>428</v>
      </c>
      <c r="D117" s="49" t="s">
        <v>408</v>
      </c>
      <c r="E117" s="49" t="s">
        <v>426</v>
      </c>
      <c r="F117" s="49" t="s">
        <v>427</v>
      </c>
      <c r="G117" s="9">
        <v>172197</v>
      </c>
      <c r="H117" s="9">
        <v>80435</v>
      </c>
      <c r="I117" s="9">
        <v>3500</v>
      </c>
      <c r="J117" s="9">
        <v>256132</v>
      </c>
      <c r="K117" s="1"/>
      <c r="L117" s="50"/>
    </row>
    <row r="118" spans="1:12" x14ac:dyDescent="0.25">
      <c r="A118" s="48" t="s">
        <v>307</v>
      </c>
      <c r="B118" s="49" t="s">
        <v>406</v>
      </c>
      <c r="C118" s="49" t="s">
        <v>420</v>
      </c>
      <c r="D118" s="49" t="s">
        <v>411</v>
      </c>
      <c r="E118" s="49" t="s">
        <v>412</v>
      </c>
      <c r="F118" s="49" t="s">
        <v>413</v>
      </c>
      <c r="G118" s="9">
        <v>239178</v>
      </c>
      <c r="H118" s="9">
        <v>0</v>
      </c>
      <c r="I118" s="9">
        <v>0</v>
      </c>
      <c r="J118" s="9">
        <v>239178</v>
      </c>
      <c r="K118" s="1"/>
      <c r="L118" s="50"/>
    </row>
    <row r="119" spans="1:12" x14ac:dyDescent="0.25">
      <c r="A119" s="48" t="s">
        <v>331</v>
      </c>
      <c r="B119" s="49" t="s">
        <v>406</v>
      </c>
      <c r="C119" s="49" t="s">
        <v>436</v>
      </c>
      <c r="D119" s="49" t="s">
        <v>408</v>
      </c>
      <c r="E119" s="49" t="s">
        <v>440</v>
      </c>
      <c r="F119" s="49" t="s">
        <v>440</v>
      </c>
      <c r="G119" s="9">
        <v>169437</v>
      </c>
      <c r="H119" s="9">
        <v>39220</v>
      </c>
      <c r="I119" s="9">
        <v>11350</v>
      </c>
      <c r="J119" s="9">
        <v>220007</v>
      </c>
      <c r="K119" s="1"/>
      <c r="L119" s="50"/>
    </row>
    <row r="120" spans="1:12" x14ac:dyDescent="0.25">
      <c r="A120" s="48" t="s">
        <v>338</v>
      </c>
      <c r="B120" s="49" t="s">
        <v>406</v>
      </c>
      <c r="C120" s="49" t="s">
        <v>457</v>
      </c>
      <c r="D120" s="49" t="s">
        <v>408</v>
      </c>
      <c r="E120" s="49" t="s">
        <v>412</v>
      </c>
      <c r="F120" s="49" t="s">
        <v>423</v>
      </c>
      <c r="G120" s="9">
        <v>163634</v>
      </c>
      <c r="H120" s="9">
        <v>23784</v>
      </c>
      <c r="I120" s="9">
        <v>43851</v>
      </c>
      <c r="J120" s="9">
        <v>231269</v>
      </c>
      <c r="K120" s="1"/>
      <c r="L120" s="50"/>
    </row>
    <row r="121" spans="1:12" x14ac:dyDescent="0.25">
      <c r="A121" s="48" t="s">
        <v>304</v>
      </c>
      <c r="B121" s="49" t="s">
        <v>415</v>
      </c>
      <c r="C121" s="49" t="s">
        <v>414</v>
      </c>
      <c r="D121" s="49" t="s">
        <v>417</v>
      </c>
      <c r="E121" s="49" t="s">
        <v>418</v>
      </c>
      <c r="F121" s="49" t="s">
        <v>419</v>
      </c>
      <c r="G121" s="9">
        <v>0</v>
      </c>
      <c r="H121" s="9">
        <v>215565</v>
      </c>
      <c r="I121" s="9">
        <v>0</v>
      </c>
      <c r="J121" s="9">
        <v>215565</v>
      </c>
      <c r="K121" s="1"/>
      <c r="L121" s="50"/>
    </row>
    <row r="122" spans="1:12" x14ac:dyDescent="0.25">
      <c r="A122" s="48" t="s">
        <v>379</v>
      </c>
      <c r="B122" s="49" t="s">
        <v>415</v>
      </c>
      <c r="C122" s="49" t="s">
        <v>420</v>
      </c>
      <c r="D122" s="49" t="s">
        <v>417</v>
      </c>
      <c r="E122" s="49" t="s">
        <v>418</v>
      </c>
      <c r="F122" s="49" t="s">
        <v>419</v>
      </c>
      <c r="G122" s="9">
        <v>0</v>
      </c>
      <c r="H122" s="9">
        <v>2097</v>
      </c>
      <c r="I122" s="9">
        <v>0</v>
      </c>
      <c r="J122" s="9">
        <v>2097</v>
      </c>
      <c r="K122" s="1"/>
      <c r="L122" s="50"/>
    </row>
    <row r="123" spans="1:12" x14ac:dyDescent="0.25">
      <c r="A123" s="48" t="s">
        <v>305</v>
      </c>
      <c r="B123" s="49" t="s">
        <v>415</v>
      </c>
      <c r="C123" s="49" t="s">
        <v>407</v>
      </c>
      <c r="D123" s="49" t="s">
        <v>417</v>
      </c>
      <c r="E123" s="49" t="s">
        <v>418</v>
      </c>
      <c r="F123" s="49" t="s">
        <v>419</v>
      </c>
      <c r="G123" s="9">
        <v>0</v>
      </c>
      <c r="H123" s="9">
        <v>21101</v>
      </c>
      <c r="I123" s="9">
        <v>240155</v>
      </c>
      <c r="J123" s="9">
        <v>261256</v>
      </c>
      <c r="K123" s="1"/>
      <c r="L123" s="50"/>
    </row>
    <row r="124" spans="1:12" x14ac:dyDescent="0.25">
      <c r="A124" s="48" t="s">
        <v>342</v>
      </c>
      <c r="B124" s="49" t="s">
        <v>415</v>
      </c>
      <c r="C124" s="49" t="s">
        <v>431</v>
      </c>
      <c r="D124" s="49" t="s">
        <v>417</v>
      </c>
      <c r="E124" s="49" t="s">
        <v>418</v>
      </c>
      <c r="F124" s="49" t="s">
        <v>419</v>
      </c>
      <c r="G124" s="9">
        <v>0</v>
      </c>
      <c r="H124" s="9">
        <v>28384</v>
      </c>
      <c r="I124" s="9">
        <v>7315</v>
      </c>
      <c r="J124" s="9">
        <v>35699</v>
      </c>
      <c r="K124" s="1"/>
      <c r="L124" s="50"/>
    </row>
    <row r="125" spans="1:12" x14ac:dyDescent="0.25">
      <c r="A125" s="48" t="s">
        <v>282</v>
      </c>
      <c r="B125" s="49" t="s">
        <v>415</v>
      </c>
      <c r="C125" s="49" t="s">
        <v>436</v>
      </c>
      <c r="D125" s="49" t="s">
        <v>417</v>
      </c>
      <c r="E125" s="49" t="s">
        <v>418</v>
      </c>
      <c r="F125" s="49" t="s">
        <v>419</v>
      </c>
      <c r="G125" s="9">
        <v>0</v>
      </c>
      <c r="H125" s="9">
        <v>24294</v>
      </c>
      <c r="I125" s="9">
        <v>0</v>
      </c>
      <c r="J125" s="9">
        <v>24294</v>
      </c>
      <c r="K125" s="1"/>
      <c r="L125" s="50"/>
    </row>
    <row r="126" spans="1:12" x14ac:dyDescent="0.25">
      <c r="A126" s="48" t="s">
        <v>310</v>
      </c>
      <c r="B126" s="49" t="s">
        <v>415</v>
      </c>
      <c r="C126" s="49" t="s">
        <v>428</v>
      </c>
      <c r="D126" s="49" t="s">
        <v>417</v>
      </c>
      <c r="E126" s="49" t="s">
        <v>418</v>
      </c>
      <c r="F126" s="49" t="s">
        <v>419</v>
      </c>
      <c r="G126" s="9">
        <v>0</v>
      </c>
      <c r="H126" s="9">
        <v>18374</v>
      </c>
      <c r="I126" s="9">
        <v>0</v>
      </c>
      <c r="J126" s="9">
        <v>18374</v>
      </c>
      <c r="K126" s="1"/>
      <c r="L126" s="50"/>
    </row>
    <row r="127" spans="1:12" x14ac:dyDescent="0.25">
      <c r="A127" s="48" t="s">
        <v>372</v>
      </c>
      <c r="B127" s="49" t="s">
        <v>415</v>
      </c>
      <c r="C127" s="49" t="s">
        <v>420</v>
      </c>
      <c r="D127" s="49" t="s">
        <v>417</v>
      </c>
      <c r="E127" s="49" t="s">
        <v>418</v>
      </c>
      <c r="F127" s="49" t="s">
        <v>419</v>
      </c>
      <c r="G127" s="9">
        <v>0</v>
      </c>
      <c r="H127" s="9">
        <v>123674</v>
      </c>
      <c r="I127" s="9">
        <v>0</v>
      </c>
      <c r="J127" s="9">
        <v>123674</v>
      </c>
      <c r="K127" s="1"/>
      <c r="L127" s="50"/>
    </row>
    <row r="128" spans="1:12" x14ac:dyDescent="0.25">
      <c r="A128" s="48" t="s">
        <v>265</v>
      </c>
      <c r="B128" s="49" t="s">
        <v>415</v>
      </c>
      <c r="C128" s="49" t="s">
        <v>420</v>
      </c>
      <c r="D128" s="49" t="s">
        <v>417</v>
      </c>
      <c r="E128" s="49" t="s">
        <v>418</v>
      </c>
      <c r="F128" s="49" t="s">
        <v>419</v>
      </c>
      <c r="G128" s="9">
        <v>0</v>
      </c>
      <c r="H128" s="9">
        <v>2097</v>
      </c>
      <c r="I128" s="9">
        <v>0</v>
      </c>
      <c r="J128" s="9">
        <v>2097</v>
      </c>
      <c r="K128" s="1"/>
      <c r="L128" s="50"/>
    </row>
    <row r="129" spans="1:12" x14ac:dyDescent="0.25">
      <c r="A129" s="48" t="s">
        <v>350</v>
      </c>
      <c r="B129" s="49" t="s">
        <v>406</v>
      </c>
      <c r="C129" s="49" t="s">
        <v>407</v>
      </c>
      <c r="D129" s="49" t="s">
        <v>422</v>
      </c>
      <c r="E129" s="49" t="s">
        <v>412</v>
      </c>
      <c r="F129" s="49" t="s">
        <v>423</v>
      </c>
      <c r="G129" s="9">
        <v>106934</v>
      </c>
      <c r="H129" s="9">
        <v>0</v>
      </c>
      <c r="I129" s="9">
        <v>0</v>
      </c>
      <c r="J129" s="9">
        <v>106934</v>
      </c>
      <c r="K129" s="1"/>
      <c r="L129" s="50"/>
    </row>
    <row r="130" spans="1:12" x14ac:dyDescent="0.25">
      <c r="A130" s="48" t="s">
        <v>339</v>
      </c>
      <c r="B130" s="49" t="s">
        <v>406</v>
      </c>
      <c r="C130" s="49" t="s">
        <v>428</v>
      </c>
      <c r="D130" s="49" t="s">
        <v>422</v>
      </c>
      <c r="E130" s="49" t="s">
        <v>412</v>
      </c>
      <c r="F130" s="49" t="s">
        <v>423</v>
      </c>
      <c r="G130" s="9">
        <v>158626</v>
      </c>
      <c r="H130" s="9">
        <v>4773</v>
      </c>
      <c r="I130" s="9">
        <v>36782</v>
      </c>
      <c r="J130" s="9">
        <v>200181</v>
      </c>
      <c r="K130" s="1"/>
      <c r="L130" s="50"/>
    </row>
    <row r="131" spans="1:12" x14ac:dyDescent="0.25">
      <c r="A131" s="48" t="s">
        <v>289</v>
      </c>
      <c r="B131" s="49" t="s">
        <v>406</v>
      </c>
      <c r="C131" s="49" t="s">
        <v>414</v>
      </c>
      <c r="D131" s="49" t="s">
        <v>408</v>
      </c>
      <c r="E131" s="49" t="s">
        <v>412</v>
      </c>
      <c r="F131" s="49" t="s">
        <v>423</v>
      </c>
      <c r="G131" s="9">
        <v>170493</v>
      </c>
      <c r="H131" s="9">
        <v>76230</v>
      </c>
      <c r="I131" s="9">
        <v>123929</v>
      </c>
      <c r="J131" s="9">
        <v>370652</v>
      </c>
      <c r="K131" s="1"/>
      <c r="L131" s="50"/>
    </row>
    <row r="132" spans="1:12" x14ac:dyDescent="0.25">
      <c r="A132" s="48" t="s">
        <v>367</v>
      </c>
      <c r="B132" s="49" t="s">
        <v>406</v>
      </c>
      <c r="C132" s="49" t="s">
        <v>431</v>
      </c>
      <c r="D132" s="49" t="s">
        <v>422</v>
      </c>
      <c r="E132" s="49" t="s">
        <v>412</v>
      </c>
      <c r="F132" s="49" t="s">
        <v>423</v>
      </c>
      <c r="G132" s="9">
        <v>158626</v>
      </c>
      <c r="H132" s="9">
        <v>25653</v>
      </c>
      <c r="I132" s="9">
        <v>0</v>
      </c>
      <c r="J132" s="9">
        <v>184279</v>
      </c>
      <c r="K132" s="1"/>
      <c r="L132" s="50"/>
    </row>
    <row r="133" spans="1:12" x14ac:dyDescent="0.25">
      <c r="A133" s="48" t="s">
        <v>286</v>
      </c>
      <c r="B133" s="49" t="s">
        <v>406</v>
      </c>
      <c r="C133" s="49" t="s">
        <v>407</v>
      </c>
      <c r="D133" s="49" t="s">
        <v>422</v>
      </c>
      <c r="E133" s="49" t="s">
        <v>412</v>
      </c>
      <c r="F133" s="49" t="s">
        <v>423</v>
      </c>
      <c r="G133" s="9">
        <v>66353</v>
      </c>
      <c r="H133" s="9">
        <v>0</v>
      </c>
      <c r="I133" s="9">
        <v>0</v>
      </c>
      <c r="J133" s="9">
        <v>66353</v>
      </c>
      <c r="K133" s="1"/>
      <c r="L133" s="50"/>
    </row>
    <row r="134" spans="1:12" x14ac:dyDescent="0.25">
      <c r="A134" s="48" t="s">
        <v>365</v>
      </c>
      <c r="B134" s="49" t="s">
        <v>406</v>
      </c>
      <c r="C134" s="49" t="s">
        <v>430</v>
      </c>
      <c r="D134" s="49" t="s">
        <v>422</v>
      </c>
      <c r="E134" s="49" t="s">
        <v>412</v>
      </c>
      <c r="F134" s="49" t="s">
        <v>423</v>
      </c>
      <c r="G134" s="9">
        <v>53144</v>
      </c>
      <c r="H134" s="9">
        <v>0</v>
      </c>
      <c r="I134" s="9">
        <v>0</v>
      </c>
      <c r="J134" s="9">
        <v>53144</v>
      </c>
      <c r="K134" s="1"/>
      <c r="L134" s="50"/>
    </row>
    <row r="135" spans="1:12" x14ac:dyDescent="0.25">
      <c r="A135" s="48" t="s">
        <v>337</v>
      </c>
      <c r="B135" s="49" t="s">
        <v>406</v>
      </c>
      <c r="C135" s="49" t="s">
        <v>420</v>
      </c>
      <c r="D135" s="49" t="s">
        <v>422</v>
      </c>
      <c r="E135" s="49" t="s">
        <v>412</v>
      </c>
      <c r="F135" s="49" t="s">
        <v>423</v>
      </c>
      <c r="G135" s="9">
        <v>158626</v>
      </c>
      <c r="H135" s="9">
        <v>0</v>
      </c>
      <c r="I135" s="9">
        <v>0</v>
      </c>
      <c r="J135" s="9">
        <v>158626</v>
      </c>
      <c r="K135" s="1"/>
      <c r="L135" s="50"/>
    </row>
    <row r="136" spans="1:12" x14ac:dyDescent="0.25">
      <c r="A136" s="48" t="s">
        <v>278</v>
      </c>
      <c r="B136" s="49" t="s">
        <v>406</v>
      </c>
      <c r="C136" s="49" t="s">
        <v>431</v>
      </c>
      <c r="D136" s="49" t="s">
        <v>422</v>
      </c>
      <c r="E136" s="49" t="s">
        <v>412</v>
      </c>
      <c r="F136" s="49" t="s">
        <v>423</v>
      </c>
      <c r="G136" s="9">
        <v>158626</v>
      </c>
      <c r="H136" s="9">
        <v>0</v>
      </c>
      <c r="I136" s="9">
        <v>0</v>
      </c>
      <c r="J136" s="9">
        <v>158626</v>
      </c>
      <c r="K136" s="1"/>
      <c r="L136" s="50"/>
    </row>
    <row r="137" spans="1:12" x14ac:dyDescent="0.25">
      <c r="A137" s="48" t="s">
        <v>333</v>
      </c>
      <c r="B137" s="49" t="s">
        <v>406</v>
      </c>
      <c r="C137" s="49" t="s">
        <v>430</v>
      </c>
      <c r="D137" s="49" t="s">
        <v>422</v>
      </c>
      <c r="E137" s="49" t="s">
        <v>412</v>
      </c>
      <c r="F137" s="49" t="s">
        <v>423</v>
      </c>
      <c r="G137" s="9">
        <v>109882</v>
      </c>
      <c r="H137" s="9">
        <v>0</v>
      </c>
      <c r="I137" s="9">
        <v>0</v>
      </c>
      <c r="J137" s="9">
        <v>109882</v>
      </c>
      <c r="K137" s="1"/>
      <c r="L137" s="50"/>
    </row>
    <row r="138" spans="1:12" x14ac:dyDescent="0.25">
      <c r="A138" s="48" t="s">
        <v>285</v>
      </c>
      <c r="B138" s="49" t="s">
        <v>406</v>
      </c>
      <c r="C138" s="49" t="s">
        <v>407</v>
      </c>
      <c r="D138" s="49" t="s">
        <v>422</v>
      </c>
      <c r="E138" s="49" t="s">
        <v>412</v>
      </c>
      <c r="F138" s="49" t="s">
        <v>423</v>
      </c>
      <c r="G138" s="9">
        <v>114480</v>
      </c>
      <c r="H138" s="9">
        <v>0</v>
      </c>
      <c r="I138" s="9">
        <v>0</v>
      </c>
      <c r="J138" s="9">
        <v>114480</v>
      </c>
      <c r="K138" s="1"/>
      <c r="L138" s="50"/>
    </row>
    <row r="139" spans="1:12" x14ac:dyDescent="0.25">
      <c r="A139" s="48" t="s">
        <v>343</v>
      </c>
      <c r="B139" s="49" t="s">
        <v>415</v>
      </c>
      <c r="C139" s="49" t="s">
        <v>416</v>
      </c>
      <c r="D139" s="49" t="s">
        <v>417</v>
      </c>
      <c r="E139" s="49" t="s">
        <v>440</v>
      </c>
      <c r="F139" s="49" t="s">
        <v>440</v>
      </c>
      <c r="G139" s="9">
        <v>0</v>
      </c>
      <c r="H139" s="9">
        <v>20440</v>
      </c>
      <c r="I139" s="9">
        <v>0</v>
      </c>
      <c r="J139" s="9">
        <v>20440</v>
      </c>
      <c r="K139" s="1"/>
      <c r="L139" s="50"/>
    </row>
    <row r="140" spans="1:12" x14ac:dyDescent="0.25">
      <c r="A140" s="48" t="s">
        <v>358</v>
      </c>
      <c r="B140" s="49" t="s">
        <v>415</v>
      </c>
      <c r="C140" s="49" t="s">
        <v>428</v>
      </c>
      <c r="D140" s="49" t="s">
        <v>429</v>
      </c>
      <c r="E140" s="49" t="s">
        <v>438</v>
      </c>
      <c r="F140" s="49" t="s">
        <v>439</v>
      </c>
      <c r="G140" s="9">
        <v>212765</v>
      </c>
      <c r="H140" s="9">
        <v>29824</v>
      </c>
      <c r="I140" s="9">
        <v>293633</v>
      </c>
      <c r="J140" s="9">
        <v>536222</v>
      </c>
      <c r="K140" s="1"/>
      <c r="L140" s="50"/>
    </row>
    <row r="141" spans="1:12" x14ac:dyDescent="0.25">
      <c r="A141" s="48" t="s">
        <v>390</v>
      </c>
      <c r="B141" s="49" t="s">
        <v>415</v>
      </c>
      <c r="C141" s="49" t="s">
        <v>430</v>
      </c>
      <c r="D141" s="49" t="s">
        <v>417</v>
      </c>
      <c r="E141" s="49" t="s">
        <v>418</v>
      </c>
      <c r="F141" s="49" t="s">
        <v>445</v>
      </c>
      <c r="G141" s="9">
        <v>0</v>
      </c>
      <c r="H141" s="9">
        <v>0</v>
      </c>
      <c r="I141" s="9">
        <v>328741</v>
      </c>
      <c r="J141" s="9">
        <v>328741</v>
      </c>
      <c r="K141" s="1"/>
      <c r="L141" s="50"/>
    </row>
    <row r="142" spans="1:12" x14ac:dyDescent="0.25">
      <c r="A142" s="48" t="s">
        <v>251</v>
      </c>
      <c r="B142" s="49" t="s">
        <v>406</v>
      </c>
      <c r="C142" s="49" t="s">
        <v>430</v>
      </c>
      <c r="D142" s="49" t="s">
        <v>408</v>
      </c>
      <c r="E142" s="49" t="s">
        <v>412</v>
      </c>
      <c r="F142" s="49" t="s">
        <v>413</v>
      </c>
      <c r="G142" s="9">
        <v>204754</v>
      </c>
      <c r="H142" s="9">
        <v>0</v>
      </c>
      <c r="I142" s="9">
        <v>20002</v>
      </c>
      <c r="J142" s="9">
        <v>224756</v>
      </c>
      <c r="K142" s="1"/>
      <c r="L142" s="50"/>
    </row>
    <row r="143" spans="1:12" x14ac:dyDescent="0.25">
      <c r="A143" s="48" t="s">
        <v>354</v>
      </c>
      <c r="B143" s="49" t="s">
        <v>415</v>
      </c>
      <c r="C143" s="49" t="s">
        <v>414</v>
      </c>
      <c r="D143" s="49" t="s">
        <v>417</v>
      </c>
      <c r="E143" s="49" t="s">
        <v>418</v>
      </c>
      <c r="F143" s="49" t="s">
        <v>445</v>
      </c>
      <c r="G143" s="9">
        <v>0</v>
      </c>
      <c r="H143" s="9">
        <v>124305</v>
      </c>
      <c r="I143" s="9">
        <v>26629</v>
      </c>
      <c r="J143" s="9">
        <v>150934</v>
      </c>
      <c r="K143" s="1"/>
      <c r="L143" s="50"/>
    </row>
    <row r="144" spans="1:12" x14ac:dyDescent="0.25">
      <c r="A144" s="48" t="s">
        <v>218</v>
      </c>
      <c r="B144" s="49" t="s">
        <v>406</v>
      </c>
      <c r="C144" s="49" t="s">
        <v>457</v>
      </c>
      <c r="D144" s="49" t="s">
        <v>408</v>
      </c>
      <c r="E144" s="49" t="s">
        <v>432</v>
      </c>
      <c r="F144" s="49" t="s">
        <v>433</v>
      </c>
      <c r="G144" s="9">
        <v>260595</v>
      </c>
      <c r="H144" s="9">
        <v>112803</v>
      </c>
      <c r="I144" s="9">
        <v>22868</v>
      </c>
      <c r="J144" s="9">
        <v>396266</v>
      </c>
      <c r="K144" s="1"/>
      <c r="L144" s="50"/>
    </row>
    <row r="145" spans="1:12" x14ac:dyDescent="0.25">
      <c r="A145" s="48" t="s">
        <v>368</v>
      </c>
      <c r="B145" s="49" t="s">
        <v>425</v>
      </c>
      <c r="C145" s="49" t="s">
        <v>414</v>
      </c>
      <c r="D145" s="49" t="s">
        <v>411</v>
      </c>
      <c r="E145" s="49" t="s">
        <v>409</v>
      </c>
      <c r="F145" s="49" t="s">
        <v>410</v>
      </c>
      <c r="G145" s="9">
        <v>82373</v>
      </c>
      <c r="H145" s="9">
        <v>0</v>
      </c>
      <c r="I145" s="9">
        <v>0</v>
      </c>
      <c r="J145" s="9">
        <v>82373</v>
      </c>
      <c r="K145" s="1"/>
      <c r="L145" s="50"/>
    </row>
    <row r="146" spans="1:12" x14ac:dyDescent="0.25">
      <c r="A146" s="48" t="s">
        <v>351</v>
      </c>
      <c r="B146" s="49" t="s">
        <v>415</v>
      </c>
      <c r="C146" s="49" t="s">
        <v>457</v>
      </c>
      <c r="D146" s="49" t="s">
        <v>417</v>
      </c>
      <c r="E146" s="49" t="s">
        <v>418</v>
      </c>
      <c r="F146" s="49" t="s">
        <v>419</v>
      </c>
      <c r="G146" s="9">
        <v>0</v>
      </c>
      <c r="H146" s="9">
        <v>11819</v>
      </c>
      <c r="I146" s="9">
        <v>0</v>
      </c>
      <c r="J146" s="9">
        <v>11819</v>
      </c>
      <c r="K146" s="1"/>
      <c r="L146" s="50"/>
    </row>
    <row r="147" spans="1:12" x14ac:dyDescent="0.25">
      <c r="A147" s="48" t="s">
        <v>393</v>
      </c>
      <c r="B147" s="49" t="s">
        <v>406</v>
      </c>
      <c r="C147" s="49" t="s">
        <v>414</v>
      </c>
      <c r="D147" s="49" t="s">
        <v>411</v>
      </c>
      <c r="E147" s="49" t="s">
        <v>418</v>
      </c>
      <c r="F147" s="49" t="s">
        <v>419</v>
      </c>
      <c r="G147" s="9">
        <v>70440</v>
      </c>
      <c r="H147" s="9">
        <v>0</v>
      </c>
      <c r="I147" s="9">
        <v>0</v>
      </c>
      <c r="J147" s="9">
        <v>70440</v>
      </c>
      <c r="K147" s="1"/>
      <c r="L147" s="50"/>
    </row>
    <row r="148" spans="1:12" x14ac:dyDescent="0.25">
      <c r="A148" s="48" t="s">
        <v>316</v>
      </c>
      <c r="B148" s="49" t="s">
        <v>406</v>
      </c>
      <c r="C148" s="49" t="s">
        <v>414</v>
      </c>
      <c r="D148" s="49" t="s">
        <v>441</v>
      </c>
      <c r="E148" s="49" t="s">
        <v>442</v>
      </c>
      <c r="F148" s="49" t="s">
        <v>451</v>
      </c>
      <c r="G148" s="9">
        <v>240666</v>
      </c>
      <c r="H148" s="9">
        <v>75904</v>
      </c>
      <c r="I148" s="9">
        <v>15500</v>
      </c>
      <c r="J148" s="9">
        <v>332070</v>
      </c>
      <c r="K148" s="1"/>
      <c r="L148" s="50"/>
    </row>
    <row r="149" spans="1:12" x14ac:dyDescent="0.25">
      <c r="A149" s="48" t="s">
        <v>319</v>
      </c>
      <c r="B149" s="49" t="s">
        <v>406</v>
      </c>
      <c r="C149" s="49" t="s">
        <v>420</v>
      </c>
      <c r="D149" s="49" t="s">
        <v>411</v>
      </c>
      <c r="E149" s="49" t="s">
        <v>432</v>
      </c>
      <c r="F149" s="49" t="s">
        <v>433</v>
      </c>
      <c r="G149" s="9">
        <v>225230</v>
      </c>
      <c r="H149" s="9">
        <v>0</v>
      </c>
      <c r="I149" s="9">
        <v>0</v>
      </c>
      <c r="J149" s="9">
        <v>225230</v>
      </c>
      <c r="K149" s="1"/>
      <c r="L149" s="50"/>
    </row>
    <row r="150" spans="1:12" x14ac:dyDescent="0.25">
      <c r="A150" s="48" t="s">
        <v>263</v>
      </c>
      <c r="B150" s="49" t="s">
        <v>425</v>
      </c>
      <c r="C150" s="49" t="s">
        <v>431</v>
      </c>
      <c r="D150" s="49" t="s">
        <v>422</v>
      </c>
      <c r="E150" s="49" t="s">
        <v>426</v>
      </c>
      <c r="F150" s="49" t="s">
        <v>427</v>
      </c>
      <c r="G150" s="9">
        <v>31314</v>
      </c>
      <c r="H150" s="9">
        <v>0</v>
      </c>
      <c r="I150" s="9">
        <v>12782</v>
      </c>
      <c r="J150" s="9">
        <v>44096</v>
      </c>
      <c r="K150" s="1"/>
      <c r="L150" s="50"/>
    </row>
    <row r="151" spans="1:12" x14ac:dyDescent="0.25">
      <c r="A151" s="48" t="s">
        <v>301</v>
      </c>
      <c r="B151" s="49" t="s">
        <v>425</v>
      </c>
      <c r="C151" s="49" t="s">
        <v>436</v>
      </c>
      <c r="D151" s="49" t="s">
        <v>408</v>
      </c>
      <c r="E151" s="49" t="s">
        <v>409</v>
      </c>
      <c r="F151" s="49" t="s">
        <v>410</v>
      </c>
      <c r="G151" s="9">
        <v>106148</v>
      </c>
      <c r="H151" s="9">
        <v>17179</v>
      </c>
      <c r="I151" s="9">
        <v>1988</v>
      </c>
      <c r="J151" s="9">
        <v>125315</v>
      </c>
      <c r="K151" s="1"/>
      <c r="L151" s="50"/>
    </row>
    <row r="152" spans="1:12" x14ac:dyDescent="0.25">
      <c r="A152" s="48" t="s">
        <v>334</v>
      </c>
      <c r="B152" s="49" t="s">
        <v>406</v>
      </c>
      <c r="C152" s="49" t="s">
        <v>428</v>
      </c>
      <c r="D152" s="49" t="s">
        <v>422</v>
      </c>
      <c r="E152" s="49" t="s">
        <v>412</v>
      </c>
      <c r="F152" s="49" t="s">
        <v>423</v>
      </c>
      <c r="G152" s="9">
        <v>52633</v>
      </c>
      <c r="H152" s="9">
        <v>0</v>
      </c>
      <c r="I152" s="9">
        <v>0</v>
      </c>
      <c r="J152" s="9">
        <v>52633</v>
      </c>
      <c r="K152" s="1"/>
      <c r="L152" s="50"/>
    </row>
    <row r="153" spans="1:12" x14ac:dyDescent="0.25">
      <c r="A153" s="48" t="s">
        <v>288</v>
      </c>
      <c r="B153" s="49" t="s">
        <v>406</v>
      </c>
      <c r="C153" s="49" t="s">
        <v>436</v>
      </c>
      <c r="D153" s="49" t="s">
        <v>408</v>
      </c>
      <c r="E153" s="49" t="s">
        <v>412</v>
      </c>
      <c r="F153" s="49" t="s">
        <v>423</v>
      </c>
      <c r="G153" s="9">
        <v>163634</v>
      </c>
      <c r="H153" s="9">
        <v>3912</v>
      </c>
      <c r="I153" s="9">
        <v>0</v>
      </c>
      <c r="J153" s="9">
        <v>167546</v>
      </c>
      <c r="K153" s="1"/>
      <c r="L153" s="50"/>
    </row>
    <row r="154" spans="1:12" x14ac:dyDescent="0.25">
      <c r="A154" s="48" t="s">
        <v>302</v>
      </c>
      <c r="B154" s="49" t="s">
        <v>406</v>
      </c>
      <c r="C154" s="49" t="s">
        <v>436</v>
      </c>
      <c r="D154" s="49" t="s">
        <v>408</v>
      </c>
      <c r="E154" s="49" t="s">
        <v>426</v>
      </c>
      <c r="F154" s="49" t="s">
        <v>427</v>
      </c>
      <c r="G154" s="9">
        <v>163634</v>
      </c>
      <c r="H154" s="9">
        <v>38346</v>
      </c>
      <c r="I154" s="9">
        <v>0</v>
      </c>
      <c r="J154" s="9">
        <v>201980</v>
      </c>
      <c r="K154" s="1"/>
      <c r="L154" s="50"/>
    </row>
    <row r="155" spans="1:12" x14ac:dyDescent="0.25">
      <c r="A155" s="48" t="s">
        <v>397</v>
      </c>
      <c r="B155" s="49" t="s">
        <v>406</v>
      </c>
      <c r="C155" s="49" t="s">
        <v>430</v>
      </c>
      <c r="D155" s="49" t="s">
        <v>408</v>
      </c>
      <c r="E155" s="49" t="s">
        <v>432</v>
      </c>
      <c r="F155" s="49" t="s">
        <v>434</v>
      </c>
      <c r="G155" s="9">
        <v>163634</v>
      </c>
      <c r="H155" s="9">
        <v>37471</v>
      </c>
      <c r="I155" s="9">
        <v>9900</v>
      </c>
      <c r="J155" s="9">
        <v>211005</v>
      </c>
      <c r="K155" s="1"/>
      <c r="L155" s="50"/>
    </row>
    <row r="156" spans="1:12" x14ac:dyDescent="0.25">
      <c r="A156" s="48" t="s">
        <v>370</v>
      </c>
      <c r="B156" s="49" t="s">
        <v>406</v>
      </c>
      <c r="C156" s="49" t="s">
        <v>407</v>
      </c>
      <c r="D156" s="49" t="s">
        <v>408</v>
      </c>
      <c r="E156" s="49" t="s">
        <v>426</v>
      </c>
      <c r="F156" s="49" t="s">
        <v>427</v>
      </c>
      <c r="G156" s="9">
        <v>163634</v>
      </c>
      <c r="H156" s="9">
        <v>39030</v>
      </c>
      <c r="I156" s="9">
        <v>0</v>
      </c>
      <c r="J156" s="9">
        <v>202664</v>
      </c>
      <c r="K156" s="1"/>
      <c r="L156" s="50"/>
    </row>
    <row r="157" spans="1:12" x14ac:dyDescent="0.25">
      <c r="A157" s="48" t="s">
        <v>349</v>
      </c>
      <c r="B157" s="49" t="s">
        <v>435</v>
      </c>
      <c r="C157" s="49" t="s">
        <v>428</v>
      </c>
      <c r="D157" s="49" t="s">
        <v>429</v>
      </c>
      <c r="E157" s="49" t="s">
        <v>438</v>
      </c>
      <c r="F157" s="49" t="s">
        <v>459</v>
      </c>
      <c r="G157" s="9">
        <v>409981</v>
      </c>
      <c r="H157" s="9">
        <v>110775</v>
      </c>
      <c r="I157" s="9">
        <v>85193</v>
      </c>
      <c r="J157" s="9">
        <v>605949</v>
      </c>
      <c r="K157" s="1"/>
      <c r="L157" s="50"/>
    </row>
    <row r="158" spans="1:12" x14ac:dyDescent="0.25">
      <c r="A158" s="48" t="s">
        <v>291</v>
      </c>
      <c r="B158" s="49" t="s">
        <v>406</v>
      </c>
      <c r="C158" s="49" t="s">
        <v>430</v>
      </c>
      <c r="D158" s="49" t="s">
        <v>408</v>
      </c>
      <c r="E158" s="49" t="s">
        <v>412</v>
      </c>
      <c r="F158" s="49" t="s">
        <v>421</v>
      </c>
      <c r="G158" s="9">
        <v>163634</v>
      </c>
      <c r="H158" s="9">
        <v>40204</v>
      </c>
      <c r="I158" s="9">
        <v>11784</v>
      </c>
      <c r="J158" s="9">
        <v>215622</v>
      </c>
      <c r="K158" s="1"/>
      <c r="L158" s="50"/>
    </row>
    <row r="159" spans="1:12" x14ac:dyDescent="0.25">
      <c r="A159" s="48" t="s">
        <v>279</v>
      </c>
      <c r="B159" s="49" t="s">
        <v>425</v>
      </c>
      <c r="C159" s="49" t="s">
        <v>414</v>
      </c>
      <c r="D159" s="49" t="s">
        <v>411</v>
      </c>
      <c r="E159" s="49" t="s">
        <v>418</v>
      </c>
      <c r="F159" s="49" t="s">
        <v>419</v>
      </c>
      <c r="G159" s="9">
        <v>221635</v>
      </c>
      <c r="H159" s="9">
        <v>4196</v>
      </c>
      <c r="I159" s="9">
        <v>43910</v>
      </c>
      <c r="J159" s="9">
        <v>269741</v>
      </c>
      <c r="K159" s="1"/>
      <c r="L159" s="50"/>
    </row>
    <row r="160" spans="1:12" x14ac:dyDescent="0.25">
      <c r="A160" s="48" t="s">
        <v>252</v>
      </c>
      <c r="B160" s="49" t="s">
        <v>406</v>
      </c>
      <c r="C160" s="49" t="s">
        <v>420</v>
      </c>
      <c r="D160" s="49" t="s">
        <v>411</v>
      </c>
      <c r="E160" s="49" t="s">
        <v>418</v>
      </c>
      <c r="F160" s="49" t="s">
        <v>419</v>
      </c>
      <c r="G160" s="9">
        <v>138914</v>
      </c>
      <c r="H160" s="9">
        <v>9051</v>
      </c>
      <c r="I160" s="9">
        <v>178056</v>
      </c>
      <c r="J160" s="9">
        <v>326021</v>
      </c>
      <c r="K160" s="1"/>
      <c r="L160" s="50"/>
    </row>
    <row r="161" spans="1:12" x14ac:dyDescent="0.25">
      <c r="A161" s="48" t="s">
        <v>258</v>
      </c>
      <c r="B161" s="49" t="s">
        <v>415</v>
      </c>
      <c r="C161" s="49" t="s">
        <v>407</v>
      </c>
      <c r="D161" s="49" t="s">
        <v>417</v>
      </c>
      <c r="E161" s="49" t="s">
        <v>432</v>
      </c>
      <c r="F161" s="49" t="s">
        <v>434</v>
      </c>
      <c r="G161" s="9">
        <v>0</v>
      </c>
      <c r="H161" s="9">
        <v>50006</v>
      </c>
      <c r="I161" s="9">
        <v>0</v>
      </c>
      <c r="J161" s="9">
        <v>50006</v>
      </c>
      <c r="K161" s="1"/>
      <c r="L161" s="50"/>
    </row>
    <row r="162" spans="1:12" x14ac:dyDescent="0.25">
      <c r="A162" s="48" t="s">
        <v>247</v>
      </c>
      <c r="B162" s="49" t="s">
        <v>425</v>
      </c>
      <c r="C162" s="49" t="s">
        <v>430</v>
      </c>
      <c r="D162" s="49" t="s">
        <v>408</v>
      </c>
      <c r="E162" s="49" t="s">
        <v>440</v>
      </c>
      <c r="F162" s="49" t="s">
        <v>440</v>
      </c>
      <c r="G162" s="9">
        <v>106148</v>
      </c>
      <c r="H162" s="9">
        <v>0</v>
      </c>
      <c r="I162" s="9">
        <v>40273</v>
      </c>
      <c r="J162" s="9">
        <v>146421</v>
      </c>
      <c r="K162" s="1"/>
      <c r="L162" s="50"/>
    </row>
    <row r="163" spans="1:12" x14ac:dyDescent="0.25">
      <c r="A163" s="48" t="s">
        <v>326</v>
      </c>
      <c r="B163" s="49" t="s">
        <v>406</v>
      </c>
      <c r="C163" s="49" t="s">
        <v>420</v>
      </c>
      <c r="D163" s="49" t="s">
        <v>429</v>
      </c>
      <c r="E163" s="49" t="s">
        <v>440</v>
      </c>
      <c r="F163" s="49" t="s">
        <v>440</v>
      </c>
      <c r="G163" s="9">
        <v>208718</v>
      </c>
      <c r="H163" s="9">
        <v>0</v>
      </c>
      <c r="I163" s="9">
        <v>0</v>
      </c>
      <c r="J163" s="9">
        <v>208718</v>
      </c>
      <c r="K163" s="1"/>
      <c r="L163" s="50"/>
    </row>
    <row r="164" spans="1:12" x14ac:dyDescent="0.25">
      <c r="A164" s="48" t="s">
        <v>272</v>
      </c>
      <c r="B164" s="51" t="s">
        <v>406</v>
      </c>
      <c r="C164" s="51" t="s">
        <v>430</v>
      </c>
      <c r="D164" s="51" t="s">
        <v>408</v>
      </c>
      <c r="E164" s="51" t="s">
        <v>442</v>
      </c>
      <c r="F164" s="51" t="s">
        <v>451</v>
      </c>
      <c r="G164" s="9">
        <v>262489</v>
      </c>
      <c r="H164" s="9">
        <v>0</v>
      </c>
      <c r="I164" s="9">
        <v>28545</v>
      </c>
      <c r="J164" s="9">
        <v>291034</v>
      </c>
      <c r="K164" s="1"/>
      <c r="L164" s="50"/>
    </row>
    <row r="165" spans="1:12" x14ac:dyDescent="0.25">
      <c r="A165" s="48" t="s">
        <v>231</v>
      </c>
      <c r="B165" s="51" t="s">
        <v>425</v>
      </c>
      <c r="C165" s="51" t="s">
        <v>420</v>
      </c>
      <c r="D165" s="51" t="s">
        <v>422</v>
      </c>
      <c r="E165" s="51" t="s">
        <v>426</v>
      </c>
      <c r="F165" s="51" t="s">
        <v>427</v>
      </c>
      <c r="G165" s="9">
        <v>76650</v>
      </c>
      <c r="H165" s="9">
        <v>3977</v>
      </c>
      <c r="I165" s="9">
        <v>22000</v>
      </c>
      <c r="J165" s="9">
        <v>102627</v>
      </c>
      <c r="K165" s="1"/>
      <c r="L165" s="50"/>
    </row>
    <row r="166" spans="1:12" x14ac:dyDescent="0.25">
      <c r="A166" s="48" t="s">
        <v>268</v>
      </c>
      <c r="B166" s="51" t="s">
        <v>425</v>
      </c>
      <c r="C166" s="51" t="s">
        <v>420</v>
      </c>
      <c r="D166" s="51" t="s">
        <v>422</v>
      </c>
      <c r="E166" s="51" t="s">
        <v>426</v>
      </c>
      <c r="F166" s="51" t="s">
        <v>427</v>
      </c>
      <c r="G166" s="9">
        <v>101378</v>
      </c>
      <c r="H166" s="9">
        <v>93389</v>
      </c>
      <c r="I166" s="9">
        <v>4175</v>
      </c>
      <c r="J166" s="9">
        <v>198942</v>
      </c>
      <c r="K166" s="1"/>
      <c r="L166" s="50"/>
    </row>
    <row r="167" spans="1:12" x14ac:dyDescent="0.25">
      <c r="A167" s="48" t="s">
        <v>303</v>
      </c>
      <c r="B167" s="51" t="s">
        <v>425</v>
      </c>
      <c r="C167" s="51" t="s">
        <v>420</v>
      </c>
      <c r="D167" s="51" t="s">
        <v>422</v>
      </c>
      <c r="E167" s="51" t="s">
        <v>426</v>
      </c>
      <c r="F167" s="51" t="s">
        <v>427</v>
      </c>
      <c r="G167" s="9">
        <v>99006</v>
      </c>
      <c r="H167" s="9">
        <v>9714</v>
      </c>
      <c r="I167" s="9">
        <v>3135</v>
      </c>
      <c r="J167" s="9">
        <v>111855</v>
      </c>
      <c r="K167" s="1"/>
      <c r="L167" s="50"/>
    </row>
    <row r="168" spans="1:12" x14ac:dyDescent="0.25">
      <c r="A168" s="48" t="s">
        <v>300</v>
      </c>
      <c r="B168" s="51" t="s">
        <v>425</v>
      </c>
      <c r="C168" s="51" t="s">
        <v>428</v>
      </c>
      <c r="D168" s="51" t="s">
        <v>422</v>
      </c>
      <c r="E168" s="51" t="s">
        <v>426</v>
      </c>
      <c r="F168" s="51" t="s">
        <v>427</v>
      </c>
      <c r="G168" s="9">
        <v>101378</v>
      </c>
      <c r="H168" s="9">
        <v>3210</v>
      </c>
      <c r="I168" s="9">
        <v>5500</v>
      </c>
      <c r="J168" s="9">
        <v>110088</v>
      </c>
      <c r="K168" s="1"/>
      <c r="L168" s="50"/>
    </row>
    <row r="169" spans="1:12" x14ac:dyDescent="0.25">
      <c r="A169" s="48" t="s">
        <v>219</v>
      </c>
      <c r="B169" s="51" t="s">
        <v>425</v>
      </c>
      <c r="C169" s="51" t="s">
        <v>420</v>
      </c>
      <c r="D169" s="51" t="s">
        <v>422</v>
      </c>
      <c r="E169" s="51" t="s">
        <v>426</v>
      </c>
      <c r="F169" s="51" t="s">
        <v>427</v>
      </c>
      <c r="G169" s="9">
        <v>101378</v>
      </c>
      <c r="H169" s="9">
        <v>6642</v>
      </c>
      <c r="I169" s="9">
        <v>10000</v>
      </c>
      <c r="J169" s="9">
        <v>118020</v>
      </c>
      <c r="K169" s="1"/>
      <c r="L169" s="50"/>
    </row>
    <row r="170" spans="1:12" x14ac:dyDescent="0.25">
      <c r="A170" s="48" t="s">
        <v>237</v>
      </c>
      <c r="B170" s="51" t="s">
        <v>425</v>
      </c>
      <c r="C170" s="51" t="s">
        <v>420</v>
      </c>
      <c r="D170" s="51" t="s">
        <v>422</v>
      </c>
      <c r="E170" s="51" t="s">
        <v>426</v>
      </c>
      <c r="F170" s="51" t="s">
        <v>427</v>
      </c>
      <c r="G170" s="9">
        <v>101378</v>
      </c>
      <c r="H170" s="9">
        <v>9474</v>
      </c>
      <c r="I170" s="9">
        <v>17062</v>
      </c>
      <c r="J170" s="9">
        <v>127914</v>
      </c>
      <c r="K170" s="1"/>
      <c r="L170" s="50"/>
    </row>
    <row r="171" spans="1:12" x14ac:dyDescent="0.25">
      <c r="A171" s="48" t="s">
        <v>220</v>
      </c>
      <c r="B171" s="51" t="s">
        <v>425</v>
      </c>
      <c r="C171" s="51" t="s">
        <v>420</v>
      </c>
      <c r="D171" s="51" t="s">
        <v>422</v>
      </c>
      <c r="E171" s="51" t="s">
        <v>426</v>
      </c>
      <c r="F171" s="51" t="s">
        <v>427</v>
      </c>
      <c r="G171" s="9">
        <v>101378</v>
      </c>
      <c r="H171" s="9">
        <v>13268</v>
      </c>
      <c r="I171" s="9">
        <v>20299</v>
      </c>
      <c r="J171" s="9">
        <v>134945</v>
      </c>
      <c r="K171" s="1"/>
      <c r="L171" s="50"/>
    </row>
    <row r="172" spans="1:12" x14ac:dyDescent="0.25">
      <c r="A172" s="48" t="s">
        <v>269</v>
      </c>
      <c r="B172" s="51" t="s">
        <v>425</v>
      </c>
      <c r="C172" s="51" t="s">
        <v>420</v>
      </c>
      <c r="D172" s="51" t="s">
        <v>422</v>
      </c>
      <c r="E172" s="51" t="s">
        <v>426</v>
      </c>
      <c r="F172" s="51" t="s">
        <v>427</v>
      </c>
      <c r="G172" s="9">
        <v>51635</v>
      </c>
      <c r="H172" s="9">
        <v>5341</v>
      </c>
      <c r="I172" s="9">
        <v>10781</v>
      </c>
      <c r="J172" s="9">
        <v>67757</v>
      </c>
      <c r="K172" s="1"/>
      <c r="L172" s="50"/>
    </row>
    <row r="173" spans="1:12" x14ac:dyDescent="0.25">
      <c r="A173" s="48" t="s">
        <v>362</v>
      </c>
      <c r="B173" s="51" t="s">
        <v>415</v>
      </c>
      <c r="C173" s="51" t="s">
        <v>416</v>
      </c>
      <c r="D173" s="51" t="s">
        <v>417</v>
      </c>
      <c r="E173" s="51" t="s">
        <v>432</v>
      </c>
      <c r="F173" s="51" t="s">
        <v>434</v>
      </c>
      <c r="G173" s="9">
        <v>0</v>
      </c>
      <c r="H173" s="9">
        <v>168532</v>
      </c>
      <c r="I173" s="9">
        <v>0</v>
      </c>
      <c r="J173" s="9">
        <v>168532</v>
      </c>
      <c r="K173" s="1"/>
      <c r="L173" s="50"/>
    </row>
    <row r="174" spans="1:12" x14ac:dyDescent="0.25">
      <c r="A174" s="48" t="s">
        <v>328</v>
      </c>
      <c r="B174" s="51" t="s">
        <v>435</v>
      </c>
      <c r="C174" s="51" t="s">
        <v>420</v>
      </c>
      <c r="D174" s="51" t="s">
        <v>411</v>
      </c>
      <c r="E174" s="51" t="s">
        <v>440</v>
      </c>
      <c r="F174" s="51" t="s">
        <v>440</v>
      </c>
      <c r="G174" s="9">
        <v>438450</v>
      </c>
      <c r="H174" s="9">
        <v>466213</v>
      </c>
      <c r="I174" s="9">
        <v>114818</v>
      </c>
      <c r="J174" s="9">
        <v>1019481</v>
      </c>
      <c r="K174" s="1"/>
      <c r="L174" s="50"/>
    </row>
    <row r="175" spans="1:12" x14ac:dyDescent="0.25">
      <c r="A175" s="48" t="s">
        <v>391</v>
      </c>
      <c r="B175" s="51" t="s">
        <v>425</v>
      </c>
      <c r="C175" s="49" t="s">
        <v>431</v>
      </c>
      <c r="D175" s="51" t="s">
        <v>411</v>
      </c>
      <c r="E175" s="51" t="s">
        <v>426</v>
      </c>
      <c r="F175" s="51" t="s">
        <v>427</v>
      </c>
      <c r="G175" s="9">
        <v>70440</v>
      </c>
      <c r="H175" s="9">
        <v>0</v>
      </c>
      <c r="I175" s="9">
        <v>22186</v>
      </c>
      <c r="J175" s="9">
        <v>92626</v>
      </c>
      <c r="K175" s="1"/>
      <c r="L175" s="50"/>
    </row>
    <row r="176" spans="1:12" x14ac:dyDescent="0.25">
      <c r="A176" s="48" t="s">
        <v>335</v>
      </c>
      <c r="B176" s="51" t="s">
        <v>406</v>
      </c>
      <c r="C176" s="51" t="s">
        <v>407</v>
      </c>
      <c r="D176" s="51" t="s">
        <v>422</v>
      </c>
      <c r="E176" s="51" t="s">
        <v>412</v>
      </c>
      <c r="F176" s="51" t="s">
        <v>423</v>
      </c>
      <c r="G176" s="9">
        <v>5202</v>
      </c>
      <c r="H176" s="9">
        <v>0</v>
      </c>
      <c r="I176" s="9">
        <v>0</v>
      </c>
      <c r="J176" s="9">
        <v>5202</v>
      </c>
      <c r="K176" s="1"/>
      <c r="L176" s="50"/>
    </row>
    <row r="177" spans="1:12" x14ac:dyDescent="0.25">
      <c r="A177" s="48" t="s">
        <v>352</v>
      </c>
      <c r="B177" s="51" t="s">
        <v>460</v>
      </c>
      <c r="C177" s="51" t="s">
        <v>436</v>
      </c>
      <c r="D177" s="51" t="s">
        <v>429</v>
      </c>
      <c r="E177" s="51" t="s">
        <v>440</v>
      </c>
      <c r="F177" s="51" t="s">
        <v>440</v>
      </c>
      <c r="G177" s="9">
        <v>13352</v>
      </c>
      <c r="H177" s="9">
        <v>0</v>
      </c>
      <c r="I177" s="9">
        <v>5000</v>
      </c>
      <c r="J177" s="9">
        <v>18352</v>
      </c>
      <c r="K177" s="1"/>
      <c r="L177" s="50"/>
    </row>
    <row r="178" spans="1:12" x14ac:dyDescent="0.25">
      <c r="A178" s="48" t="s">
        <v>314</v>
      </c>
      <c r="B178" s="51" t="s">
        <v>460</v>
      </c>
      <c r="C178" s="51" t="s">
        <v>420</v>
      </c>
      <c r="D178" s="51" t="s">
        <v>429</v>
      </c>
      <c r="E178" s="51" t="s">
        <v>442</v>
      </c>
      <c r="F178" s="51" t="s">
        <v>461</v>
      </c>
      <c r="G178" s="9">
        <v>169581</v>
      </c>
      <c r="H178" s="9">
        <v>0</v>
      </c>
      <c r="I178" s="9">
        <v>0</v>
      </c>
      <c r="J178" s="9">
        <v>169581</v>
      </c>
      <c r="L178" s="50"/>
    </row>
    <row r="179" spans="1:12" x14ac:dyDescent="0.25">
      <c r="A179" s="48">
        <f>SUBTOTAL(103,Tableau2021[Organisme])</f>
        <v>177</v>
      </c>
      <c r="G179" s="50">
        <f>SUBTOTAL(109,Tableau2021[Mission globale])</f>
        <v>29408837</v>
      </c>
      <c r="H179" s="50">
        <f>SUBTOTAL(109,Tableau2021[Entente
activité spécifique  ])</f>
        <v>6326786</v>
      </c>
      <c r="I179" s="50"/>
      <c r="J179" s="50">
        <f>SUBTOTAL(109,Tableau2021[Total])</f>
        <v>40404359.329999998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5496-8F50-4973-9243-0FB9534E4AB2}">
  <dimension ref="A1:L179"/>
  <sheetViews>
    <sheetView workbookViewId="0">
      <selection activeCell="A2" sqref="A2"/>
    </sheetView>
  </sheetViews>
  <sheetFormatPr baseColWidth="10" defaultColWidth="11.5546875" defaultRowHeight="13.2" x14ac:dyDescent="0.25"/>
  <cols>
    <col min="1" max="1" width="96.109375" style="12" bestFit="1" customWidth="1"/>
    <col min="2" max="6" width="20.5546875" style="12" customWidth="1"/>
    <col min="7" max="11" width="19.109375" style="12" customWidth="1"/>
    <col min="12" max="16384" width="11.5546875" style="12"/>
  </cols>
  <sheetData>
    <row r="1" spans="1:12" s="14" customFormat="1" ht="26.4" x14ac:dyDescent="0.25">
      <c r="A1" s="6" t="s">
        <v>398</v>
      </c>
      <c r="B1" s="6" t="s">
        <v>399</v>
      </c>
      <c r="C1" s="7" t="s">
        <v>400</v>
      </c>
      <c r="D1" s="6" t="s">
        <v>401</v>
      </c>
      <c r="E1" s="6" t="s">
        <v>402</v>
      </c>
      <c r="F1" s="6" t="s">
        <v>403</v>
      </c>
      <c r="G1" s="6" t="s">
        <v>503</v>
      </c>
      <c r="H1" s="6" t="s">
        <v>404</v>
      </c>
      <c r="I1" s="6" t="s">
        <v>405</v>
      </c>
      <c r="J1" s="6" t="s">
        <v>505</v>
      </c>
      <c r="K1" s="6"/>
    </row>
    <row r="2" spans="1:12" x14ac:dyDescent="0.25">
      <c r="A2" s="15" t="s">
        <v>376</v>
      </c>
      <c r="B2" s="16" t="s">
        <v>406</v>
      </c>
      <c r="C2" s="15" t="s">
        <v>407</v>
      </c>
      <c r="D2" s="15" t="s">
        <v>408</v>
      </c>
      <c r="E2" s="15" t="s">
        <v>409</v>
      </c>
      <c r="F2" s="15" t="s">
        <v>410</v>
      </c>
      <c r="G2" s="1">
        <v>170934</v>
      </c>
      <c r="H2" s="1">
        <v>19269</v>
      </c>
      <c r="I2" s="1">
        <v>0</v>
      </c>
      <c r="J2" s="1">
        <v>190203</v>
      </c>
      <c r="K2" s="1"/>
      <c r="L2" s="13"/>
    </row>
    <row r="3" spans="1:12" x14ac:dyDescent="0.25">
      <c r="A3" s="15" t="s">
        <v>249</v>
      </c>
      <c r="B3" s="15" t="s">
        <v>406</v>
      </c>
      <c r="C3" s="15" t="s">
        <v>407</v>
      </c>
      <c r="D3" s="15" t="s">
        <v>411</v>
      </c>
      <c r="E3" s="15" t="s">
        <v>412</v>
      </c>
      <c r="F3" s="15" t="s">
        <v>413</v>
      </c>
      <c r="G3" s="1">
        <v>181431</v>
      </c>
      <c r="H3" s="1">
        <v>0</v>
      </c>
      <c r="I3" s="1">
        <v>183021</v>
      </c>
      <c r="J3" s="1">
        <v>364452</v>
      </c>
      <c r="K3" s="1"/>
      <c r="L3" s="13"/>
    </row>
    <row r="4" spans="1:12" x14ac:dyDescent="0.25">
      <c r="A4" s="15" t="s">
        <v>244</v>
      </c>
      <c r="B4" s="12" t="s">
        <v>406</v>
      </c>
      <c r="C4" s="15" t="s">
        <v>414</v>
      </c>
      <c r="D4" s="15" t="s">
        <v>411</v>
      </c>
      <c r="E4" s="12" t="s">
        <v>412</v>
      </c>
      <c r="F4" s="12" t="s">
        <v>413</v>
      </c>
      <c r="G4" s="1">
        <v>211414</v>
      </c>
      <c r="H4" s="1">
        <v>0</v>
      </c>
      <c r="I4" s="1">
        <v>0</v>
      </c>
      <c r="J4" s="1">
        <v>211414</v>
      </c>
      <c r="K4" s="1"/>
      <c r="L4" s="13"/>
    </row>
    <row r="5" spans="1:12" x14ac:dyDescent="0.25">
      <c r="A5" s="15" t="s">
        <v>296</v>
      </c>
      <c r="B5" s="12" t="s">
        <v>415</v>
      </c>
      <c r="C5" s="15" t="s">
        <v>416</v>
      </c>
      <c r="D5" s="12" t="s">
        <v>411</v>
      </c>
      <c r="E5" s="12" t="s">
        <v>418</v>
      </c>
      <c r="F5" s="12" t="s">
        <v>419</v>
      </c>
      <c r="G5" s="1">
        <v>0</v>
      </c>
      <c r="H5" s="1">
        <v>66805</v>
      </c>
      <c r="I5" s="1">
        <v>0</v>
      </c>
      <c r="J5" s="1">
        <v>66805</v>
      </c>
      <c r="K5" s="1"/>
      <c r="L5" s="13"/>
    </row>
    <row r="6" spans="1:12" x14ac:dyDescent="0.25">
      <c r="A6" s="15" t="s">
        <v>294</v>
      </c>
      <c r="B6" s="12" t="s">
        <v>406</v>
      </c>
      <c r="C6" s="15" t="s">
        <v>420</v>
      </c>
      <c r="D6" s="12" t="s">
        <v>408</v>
      </c>
      <c r="E6" s="12" t="s">
        <v>412</v>
      </c>
      <c r="F6" s="12" t="s">
        <v>421</v>
      </c>
      <c r="G6" s="1">
        <v>171252</v>
      </c>
      <c r="H6" s="1">
        <v>28000</v>
      </c>
      <c r="I6" s="1">
        <v>196832</v>
      </c>
      <c r="J6" s="1">
        <v>396084</v>
      </c>
      <c r="K6" s="1"/>
      <c r="L6" s="13"/>
    </row>
    <row r="7" spans="1:12" x14ac:dyDescent="0.25">
      <c r="A7" s="15" t="s">
        <v>385</v>
      </c>
      <c r="B7" s="12" t="s">
        <v>425</v>
      </c>
      <c r="C7" s="12" t="s">
        <v>420</v>
      </c>
      <c r="D7" s="12" t="s">
        <v>422</v>
      </c>
      <c r="E7" s="12" t="s">
        <v>412</v>
      </c>
      <c r="F7" s="12" t="s">
        <v>423</v>
      </c>
      <c r="G7" s="1">
        <v>166164</v>
      </c>
      <c r="H7" s="1">
        <v>16109</v>
      </c>
      <c r="I7" s="1">
        <v>0</v>
      </c>
      <c r="J7" s="1">
        <v>182273</v>
      </c>
      <c r="K7" s="1"/>
      <c r="L7" s="13"/>
    </row>
    <row r="8" spans="1:12" x14ac:dyDescent="0.25">
      <c r="A8" s="17" t="s">
        <v>424</v>
      </c>
      <c r="B8" s="12" t="s">
        <v>425</v>
      </c>
      <c r="C8" s="15" t="s">
        <v>414</v>
      </c>
      <c r="D8" s="12" t="s">
        <v>411</v>
      </c>
      <c r="E8" s="12" t="s">
        <v>412</v>
      </c>
      <c r="F8" s="12" t="s">
        <v>421</v>
      </c>
      <c r="G8" s="1">
        <v>34172</v>
      </c>
      <c r="H8" s="1">
        <v>0</v>
      </c>
      <c r="I8" s="1">
        <v>2115</v>
      </c>
      <c r="J8" s="1">
        <v>36287</v>
      </c>
      <c r="K8" s="1"/>
      <c r="L8" s="13"/>
    </row>
    <row r="9" spans="1:12" x14ac:dyDescent="0.25">
      <c r="A9" s="15" t="s">
        <v>375</v>
      </c>
      <c r="B9" s="15" t="s">
        <v>425</v>
      </c>
      <c r="C9" s="15" t="s">
        <v>414</v>
      </c>
      <c r="D9" s="15" t="s">
        <v>408</v>
      </c>
      <c r="E9" s="15" t="s">
        <v>426</v>
      </c>
      <c r="F9" s="15" t="s">
        <v>427</v>
      </c>
      <c r="G9" s="1">
        <v>232829</v>
      </c>
      <c r="H9" s="1">
        <v>82698</v>
      </c>
      <c r="I9" s="1">
        <v>0</v>
      </c>
      <c r="J9" s="1">
        <v>315527</v>
      </c>
      <c r="K9" s="1"/>
      <c r="L9" s="13"/>
    </row>
    <row r="10" spans="1:12" x14ac:dyDescent="0.25">
      <c r="A10" s="15" t="s">
        <v>366</v>
      </c>
      <c r="B10" s="12" t="s">
        <v>425</v>
      </c>
      <c r="C10" s="12" t="s">
        <v>428</v>
      </c>
      <c r="D10" s="15" t="s">
        <v>429</v>
      </c>
      <c r="E10" s="15" t="s">
        <v>409</v>
      </c>
      <c r="F10" s="15" t="s">
        <v>410</v>
      </c>
      <c r="G10" s="1">
        <v>156469</v>
      </c>
      <c r="H10" s="1">
        <v>0</v>
      </c>
      <c r="I10" s="1">
        <v>0</v>
      </c>
      <c r="J10" s="1">
        <v>156469</v>
      </c>
      <c r="K10" s="1"/>
      <c r="L10" s="13"/>
    </row>
    <row r="11" spans="1:12" x14ac:dyDescent="0.25">
      <c r="A11" s="15" t="s">
        <v>233</v>
      </c>
      <c r="B11" s="12" t="s">
        <v>425</v>
      </c>
      <c r="C11" s="15" t="s">
        <v>430</v>
      </c>
      <c r="D11" s="15" t="s">
        <v>408</v>
      </c>
      <c r="E11" s="12" t="s">
        <v>426</v>
      </c>
      <c r="F11" s="15" t="s">
        <v>427</v>
      </c>
      <c r="G11" s="1">
        <v>262121</v>
      </c>
      <c r="H11" s="1">
        <v>56873</v>
      </c>
      <c r="I11" s="1">
        <v>0</v>
      </c>
      <c r="J11" s="1">
        <v>318994</v>
      </c>
      <c r="K11" s="1"/>
      <c r="L11" s="13"/>
    </row>
    <row r="12" spans="1:12" x14ac:dyDescent="0.25">
      <c r="A12" s="15" t="s">
        <v>225</v>
      </c>
      <c r="B12" s="12" t="s">
        <v>406</v>
      </c>
      <c r="C12" s="15" t="s">
        <v>431</v>
      </c>
      <c r="D12" s="15" t="s">
        <v>422</v>
      </c>
      <c r="E12" s="15" t="s">
        <v>432</v>
      </c>
      <c r="F12" s="15" t="s">
        <v>433</v>
      </c>
      <c r="G12" s="1">
        <v>166164</v>
      </c>
      <c r="H12" s="1">
        <v>39688</v>
      </c>
      <c r="I12" s="1">
        <v>0</v>
      </c>
      <c r="J12" s="1">
        <v>205852</v>
      </c>
      <c r="K12" s="1"/>
      <c r="L12" s="13"/>
    </row>
    <row r="13" spans="1:12" x14ac:dyDescent="0.25">
      <c r="A13" s="15" t="s">
        <v>347</v>
      </c>
      <c r="B13" s="15" t="s">
        <v>406</v>
      </c>
      <c r="C13" s="15" t="s">
        <v>428</v>
      </c>
      <c r="D13" s="15" t="s">
        <v>408</v>
      </c>
      <c r="E13" s="15" t="s">
        <v>432</v>
      </c>
      <c r="F13" s="15" t="s">
        <v>433</v>
      </c>
      <c r="G13" s="1">
        <v>172863</v>
      </c>
      <c r="H13" s="1">
        <v>81960</v>
      </c>
      <c r="I13" s="1">
        <v>5000</v>
      </c>
      <c r="J13" s="1">
        <v>259823</v>
      </c>
      <c r="K13" s="1"/>
      <c r="L13" s="13"/>
    </row>
    <row r="14" spans="1:12" x14ac:dyDescent="0.25">
      <c r="A14" s="15" t="s">
        <v>224</v>
      </c>
      <c r="B14" s="15" t="s">
        <v>406</v>
      </c>
      <c r="C14" s="15" t="s">
        <v>414</v>
      </c>
      <c r="D14" s="15" t="s">
        <v>411</v>
      </c>
      <c r="E14" s="15" t="s">
        <v>432</v>
      </c>
      <c r="F14" s="15" t="s">
        <v>434</v>
      </c>
      <c r="G14" s="1">
        <v>179945</v>
      </c>
      <c r="H14" s="1">
        <v>54801</v>
      </c>
      <c r="I14" s="1">
        <v>0</v>
      </c>
      <c r="J14" s="1">
        <v>234746</v>
      </c>
      <c r="K14" s="1"/>
      <c r="L14" s="13"/>
    </row>
    <row r="15" spans="1:12" x14ac:dyDescent="0.25">
      <c r="A15" s="15" t="s">
        <v>283</v>
      </c>
      <c r="B15" s="15" t="s">
        <v>435</v>
      </c>
      <c r="C15" s="15" t="s">
        <v>420</v>
      </c>
      <c r="D15" s="15" t="s">
        <v>411</v>
      </c>
      <c r="E15" s="15" t="s">
        <v>432</v>
      </c>
      <c r="F15" s="15" t="s">
        <v>433</v>
      </c>
      <c r="G15" s="1">
        <v>260958</v>
      </c>
      <c r="H15" s="1">
        <v>227278</v>
      </c>
      <c r="I15" s="1">
        <v>0</v>
      </c>
      <c r="J15" s="1">
        <v>488236</v>
      </c>
      <c r="K15" s="1"/>
      <c r="L15" s="13"/>
    </row>
    <row r="16" spans="1:12" x14ac:dyDescent="0.25">
      <c r="A16" s="15" t="s">
        <v>226</v>
      </c>
      <c r="B16" s="12" t="s">
        <v>406</v>
      </c>
      <c r="C16" s="15" t="s">
        <v>436</v>
      </c>
      <c r="D16" s="15" t="s">
        <v>408</v>
      </c>
      <c r="E16" s="15" t="s">
        <v>432</v>
      </c>
      <c r="F16" s="15" t="s">
        <v>433</v>
      </c>
      <c r="G16" s="1">
        <v>171252</v>
      </c>
      <c r="H16" s="1">
        <v>63792</v>
      </c>
      <c r="I16" s="1">
        <v>0</v>
      </c>
      <c r="J16" s="1">
        <v>235044</v>
      </c>
      <c r="K16" s="1"/>
      <c r="L16" s="13"/>
    </row>
    <row r="17" spans="1:12" x14ac:dyDescent="0.25">
      <c r="A17" s="15" t="s">
        <v>227</v>
      </c>
      <c r="B17" s="15" t="s">
        <v>406</v>
      </c>
      <c r="C17" s="15" t="s">
        <v>431</v>
      </c>
      <c r="D17" s="15" t="s">
        <v>422</v>
      </c>
      <c r="E17" s="15" t="s">
        <v>432</v>
      </c>
      <c r="F17" s="15" t="s">
        <v>433</v>
      </c>
      <c r="G17" s="1">
        <v>166164</v>
      </c>
      <c r="H17" s="1">
        <v>0</v>
      </c>
      <c r="I17" s="1">
        <v>0</v>
      </c>
      <c r="J17" s="1">
        <v>166164</v>
      </c>
      <c r="K17" s="1"/>
      <c r="L17" s="13"/>
    </row>
    <row r="18" spans="1:12" x14ac:dyDescent="0.25">
      <c r="A18" s="15" t="s">
        <v>297</v>
      </c>
      <c r="B18" s="15" t="s">
        <v>406</v>
      </c>
      <c r="C18" s="15" t="s">
        <v>414</v>
      </c>
      <c r="D18" s="15" t="s">
        <v>408</v>
      </c>
      <c r="E18" s="15" t="s">
        <v>432</v>
      </c>
      <c r="F18" s="15" t="s">
        <v>437</v>
      </c>
      <c r="G18" s="1">
        <v>171252</v>
      </c>
      <c r="H18" s="1">
        <v>113071</v>
      </c>
      <c r="I18" s="1">
        <v>0</v>
      </c>
      <c r="J18" s="1">
        <v>284323</v>
      </c>
      <c r="K18" s="1"/>
      <c r="L18" s="13"/>
    </row>
    <row r="19" spans="1:12" x14ac:dyDescent="0.25">
      <c r="A19" s="15" t="s">
        <v>236</v>
      </c>
      <c r="B19" s="15" t="s">
        <v>406</v>
      </c>
      <c r="C19" s="15" t="s">
        <v>430</v>
      </c>
      <c r="D19" s="12" t="s">
        <v>408</v>
      </c>
      <c r="E19" s="15" t="s">
        <v>432</v>
      </c>
      <c r="F19" s="15" t="s">
        <v>437</v>
      </c>
      <c r="G19" s="1">
        <v>171252</v>
      </c>
      <c r="H19" s="1">
        <v>184829</v>
      </c>
      <c r="I19" s="1">
        <v>0</v>
      </c>
      <c r="J19" s="1">
        <v>356081</v>
      </c>
      <c r="K19" s="1"/>
      <c r="L19" s="13"/>
    </row>
    <row r="20" spans="1:12" x14ac:dyDescent="0.25">
      <c r="A20" s="15" t="s">
        <v>250</v>
      </c>
      <c r="B20" s="12" t="s">
        <v>406</v>
      </c>
      <c r="C20" s="15" t="s">
        <v>420</v>
      </c>
      <c r="D20" s="15" t="s">
        <v>411</v>
      </c>
      <c r="E20" s="15" t="s">
        <v>432</v>
      </c>
      <c r="F20" s="15" t="s">
        <v>433</v>
      </c>
      <c r="G20" s="1">
        <v>176341</v>
      </c>
      <c r="H20" s="1">
        <v>36683</v>
      </c>
      <c r="I20" s="18">
        <v>0</v>
      </c>
      <c r="J20" s="1">
        <v>213024</v>
      </c>
      <c r="K20" s="1"/>
      <c r="L20" s="13"/>
    </row>
    <row r="21" spans="1:12" x14ac:dyDescent="0.25">
      <c r="A21" s="15" t="s">
        <v>254</v>
      </c>
      <c r="B21" s="15" t="s">
        <v>435</v>
      </c>
      <c r="C21" s="15" t="s">
        <v>414</v>
      </c>
      <c r="D21" s="15" t="s">
        <v>411</v>
      </c>
      <c r="E21" s="15" t="s">
        <v>438</v>
      </c>
      <c r="F21" s="15" t="s">
        <v>439</v>
      </c>
      <c r="G21" s="1">
        <v>275650</v>
      </c>
      <c r="H21" s="1">
        <v>647904</v>
      </c>
      <c r="I21" s="1">
        <v>28757</v>
      </c>
      <c r="J21" s="1">
        <v>952311</v>
      </c>
      <c r="K21" s="1"/>
      <c r="L21" s="13"/>
    </row>
    <row r="22" spans="1:12" x14ac:dyDescent="0.25">
      <c r="A22" s="15" t="s">
        <v>298</v>
      </c>
      <c r="B22" s="15" t="s">
        <v>435</v>
      </c>
      <c r="C22" s="15" t="s">
        <v>430</v>
      </c>
      <c r="D22" s="15" t="s">
        <v>408</v>
      </c>
      <c r="E22" s="15" t="s">
        <v>438</v>
      </c>
      <c r="F22" s="15" t="s">
        <v>439</v>
      </c>
      <c r="G22" s="1">
        <v>175132</v>
      </c>
      <c r="H22" s="1">
        <v>0</v>
      </c>
      <c r="I22" s="1">
        <v>3000</v>
      </c>
      <c r="J22" s="1">
        <v>178132</v>
      </c>
      <c r="K22" s="1"/>
      <c r="L22" s="13"/>
    </row>
    <row r="23" spans="1:12" x14ac:dyDescent="0.25">
      <c r="A23" s="15" t="s">
        <v>325</v>
      </c>
      <c r="B23" s="15" t="s">
        <v>406</v>
      </c>
      <c r="C23" s="15" t="s">
        <v>420</v>
      </c>
      <c r="D23" s="15" t="s">
        <v>408</v>
      </c>
      <c r="E23" s="15" t="s">
        <v>440</v>
      </c>
      <c r="F23" s="15" t="s">
        <v>440</v>
      </c>
      <c r="G23" s="1">
        <v>221165</v>
      </c>
      <c r="H23" s="1">
        <v>76131</v>
      </c>
      <c r="I23" s="1">
        <v>15140</v>
      </c>
      <c r="J23" s="1">
        <v>312436</v>
      </c>
      <c r="K23" s="1"/>
      <c r="L23" s="13"/>
    </row>
    <row r="24" spans="1:12" x14ac:dyDescent="0.25">
      <c r="A24" s="15" t="s">
        <v>369</v>
      </c>
      <c r="B24" s="12" t="s">
        <v>406</v>
      </c>
      <c r="C24" s="15" t="s">
        <v>420</v>
      </c>
      <c r="D24" s="15" t="s">
        <v>441</v>
      </c>
      <c r="E24" s="15" t="s">
        <v>442</v>
      </c>
      <c r="F24" s="15" t="s">
        <v>443</v>
      </c>
      <c r="G24" s="1">
        <v>480579</v>
      </c>
      <c r="H24" s="1">
        <v>0</v>
      </c>
      <c r="I24" s="1">
        <v>0</v>
      </c>
      <c r="J24" s="1">
        <v>480579</v>
      </c>
      <c r="K24" s="1"/>
      <c r="L24" s="13"/>
    </row>
    <row r="25" spans="1:12" x14ac:dyDescent="0.25">
      <c r="A25" s="15" t="s">
        <v>267</v>
      </c>
      <c r="B25" s="12" t="s">
        <v>425</v>
      </c>
      <c r="C25" s="15" t="s">
        <v>436</v>
      </c>
      <c r="D25" s="15" t="s">
        <v>408</v>
      </c>
      <c r="E25" s="15" t="s">
        <v>426</v>
      </c>
      <c r="F25" s="15" t="s">
        <v>427</v>
      </c>
      <c r="G25" s="1">
        <v>156045</v>
      </c>
      <c r="H25" s="1">
        <v>25787</v>
      </c>
      <c r="I25" s="1">
        <v>0</v>
      </c>
      <c r="J25" s="1">
        <v>181832</v>
      </c>
      <c r="K25" s="1"/>
      <c r="L25" s="13"/>
    </row>
    <row r="26" spans="1:12" x14ac:dyDescent="0.25">
      <c r="A26" s="15" t="s">
        <v>276</v>
      </c>
      <c r="B26" s="12" t="s">
        <v>406</v>
      </c>
      <c r="C26" s="15" t="s">
        <v>420</v>
      </c>
      <c r="D26" s="12" t="s">
        <v>408</v>
      </c>
      <c r="E26" s="12" t="s">
        <v>412</v>
      </c>
      <c r="F26" s="15" t="s">
        <v>421</v>
      </c>
      <c r="G26" s="1">
        <v>171252</v>
      </c>
      <c r="H26" s="1">
        <v>0</v>
      </c>
      <c r="I26" s="1">
        <v>13000</v>
      </c>
      <c r="J26" s="1">
        <v>184252</v>
      </c>
      <c r="K26" s="1"/>
      <c r="L26" s="13"/>
    </row>
    <row r="27" spans="1:12" x14ac:dyDescent="0.25">
      <c r="A27" s="15" t="s">
        <v>462</v>
      </c>
      <c r="B27" s="15" t="s">
        <v>415</v>
      </c>
      <c r="C27" s="15"/>
      <c r="D27" s="15"/>
      <c r="E27" s="15"/>
      <c r="F27" s="15"/>
      <c r="G27" s="1"/>
      <c r="H27" s="1">
        <v>0</v>
      </c>
      <c r="I27" s="1">
        <v>10680</v>
      </c>
      <c r="J27" s="1">
        <v>10680</v>
      </c>
      <c r="K27" s="1"/>
      <c r="L27" s="13"/>
    </row>
    <row r="28" spans="1:12" x14ac:dyDescent="0.25">
      <c r="A28" s="15" t="s">
        <v>321</v>
      </c>
      <c r="B28" s="12" t="s">
        <v>425</v>
      </c>
      <c r="C28" s="12" t="s">
        <v>444</v>
      </c>
      <c r="D28" s="12" t="s">
        <v>422</v>
      </c>
      <c r="E28" s="15" t="s">
        <v>418</v>
      </c>
      <c r="F28" s="15" t="s">
        <v>445</v>
      </c>
      <c r="G28" s="1">
        <v>105972</v>
      </c>
      <c r="H28" s="1">
        <v>19541</v>
      </c>
      <c r="I28" s="1">
        <v>7569</v>
      </c>
      <c r="J28" s="1">
        <v>133082</v>
      </c>
      <c r="K28" s="1"/>
      <c r="L28" s="13"/>
    </row>
    <row r="29" spans="1:12" x14ac:dyDescent="0.25">
      <c r="A29" s="15" t="s">
        <v>396</v>
      </c>
      <c r="B29" s="12" t="s">
        <v>425</v>
      </c>
      <c r="C29" s="12" t="s">
        <v>446</v>
      </c>
      <c r="D29" s="15" t="s">
        <v>411</v>
      </c>
      <c r="E29" s="12" t="s">
        <v>426</v>
      </c>
      <c r="F29" s="15" t="s">
        <v>447</v>
      </c>
      <c r="G29" s="1">
        <v>171461</v>
      </c>
      <c r="H29" s="1">
        <v>103675</v>
      </c>
      <c r="I29" s="1">
        <v>0</v>
      </c>
      <c r="J29" s="1">
        <v>275136</v>
      </c>
      <c r="K29" s="1"/>
      <c r="L29" s="13"/>
    </row>
    <row r="30" spans="1:12" x14ac:dyDescent="0.25">
      <c r="A30" s="15" t="s">
        <v>273</v>
      </c>
      <c r="B30" s="15" t="s">
        <v>425</v>
      </c>
      <c r="C30" s="15" t="s">
        <v>430</v>
      </c>
      <c r="D30" s="12" t="s">
        <v>408</v>
      </c>
      <c r="E30" s="15" t="s">
        <v>426</v>
      </c>
      <c r="F30" s="15" t="s">
        <v>447</v>
      </c>
      <c r="G30" s="1">
        <v>112846</v>
      </c>
      <c r="H30" s="1">
        <v>9705</v>
      </c>
      <c r="I30" s="1">
        <v>0</v>
      </c>
      <c r="J30" s="1">
        <v>122551</v>
      </c>
      <c r="K30" s="1"/>
      <c r="L30" s="13"/>
    </row>
    <row r="31" spans="1:12" x14ac:dyDescent="0.25">
      <c r="A31" s="15" t="s">
        <v>395</v>
      </c>
      <c r="B31" s="15" t="s">
        <v>425</v>
      </c>
      <c r="C31" s="15" t="s">
        <v>444</v>
      </c>
      <c r="D31" s="15" t="s">
        <v>411</v>
      </c>
      <c r="E31" s="15" t="s">
        <v>426</v>
      </c>
      <c r="F31" s="15" t="s">
        <v>447</v>
      </c>
      <c r="G31" s="1">
        <v>337887</v>
      </c>
      <c r="H31" s="1">
        <v>119029</v>
      </c>
      <c r="I31" s="1">
        <v>0</v>
      </c>
      <c r="J31" s="1">
        <v>456916</v>
      </c>
      <c r="K31" s="1"/>
      <c r="L31" s="13"/>
    </row>
    <row r="32" spans="1:12" x14ac:dyDescent="0.25">
      <c r="A32" s="15" t="s">
        <v>293</v>
      </c>
      <c r="B32" s="12" t="s">
        <v>406</v>
      </c>
      <c r="C32" s="12" t="s">
        <v>446</v>
      </c>
      <c r="D32" s="12" t="s">
        <v>441</v>
      </c>
      <c r="E32" s="12" t="s">
        <v>442</v>
      </c>
      <c r="F32" s="12" t="s">
        <v>443</v>
      </c>
      <c r="G32" s="1">
        <v>491709</v>
      </c>
      <c r="H32" s="1">
        <v>25959</v>
      </c>
      <c r="I32" s="1">
        <v>0</v>
      </c>
      <c r="J32" s="1">
        <v>517668</v>
      </c>
      <c r="K32" s="1"/>
      <c r="L32" s="13"/>
    </row>
    <row r="33" spans="1:12" x14ac:dyDescent="0.25">
      <c r="A33" s="15" t="s">
        <v>389</v>
      </c>
      <c r="B33" s="12" t="s">
        <v>425</v>
      </c>
      <c r="C33" s="12" t="s">
        <v>430</v>
      </c>
      <c r="D33" s="12" t="s">
        <v>408</v>
      </c>
      <c r="E33" s="12" t="s">
        <v>412</v>
      </c>
      <c r="F33" s="12" t="s">
        <v>421</v>
      </c>
      <c r="G33" s="1">
        <v>112846</v>
      </c>
      <c r="H33" s="1">
        <v>44678</v>
      </c>
      <c r="I33" s="1">
        <v>7500</v>
      </c>
      <c r="J33" s="1">
        <v>165024</v>
      </c>
      <c r="K33" s="1"/>
      <c r="L33" s="13"/>
    </row>
    <row r="34" spans="1:12" x14ac:dyDescent="0.25">
      <c r="A34" s="15" t="s">
        <v>281</v>
      </c>
      <c r="B34" s="12" t="s">
        <v>406</v>
      </c>
      <c r="C34" s="15" t="s">
        <v>407</v>
      </c>
      <c r="D34" s="15" t="s">
        <v>408</v>
      </c>
      <c r="E34" s="15" t="s">
        <v>426</v>
      </c>
      <c r="F34" s="15" t="s">
        <v>449</v>
      </c>
      <c r="G34" s="1">
        <v>170934</v>
      </c>
      <c r="H34" s="1">
        <v>0</v>
      </c>
      <c r="I34" s="1">
        <v>0</v>
      </c>
      <c r="J34" s="1">
        <v>170934</v>
      </c>
      <c r="K34" s="1"/>
      <c r="L34" s="13"/>
    </row>
    <row r="35" spans="1:12" x14ac:dyDescent="0.25">
      <c r="A35" s="15" t="s">
        <v>259</v>
      </c>
      <c r="B35" s="12" t="s">
        <v>425</v>
      </c>
      <c r="C35" s="15" t="s">
        <v>414</v>
      </c>
      <c r="D35" s="12" t="s">
        <v>411</v>
      </c>
      <c r="E35" s="12" t="s">
        <v>442</v>
      </c>
      <c r="F35" s="12" t="s">
        <v>450</v>
      </c>
      <c r="G35" s="1">
        <v>126051</v>
      </c>
      <c r="H35" s="1">
        <v>14544</v>
      </c>
      <c r="I35" s="1">
        <v>22517</v>
      </c>
      <c r="J35" s="1">
        <v>163112</v>
      </c>
      <c r="K35" s="1"/>
      <c r="L35" s="13"/>
    </row>
    <row r="36" spans="1:12" x14ac:dyDescent="0.25">
      <c r="A36" s="15" t="s">
        <v>374</v>
      </c>
      <c r="B36" s="12" t="s">
        <v>453</v>
      </c>
      <c r="C36" s="15" t="s">
        <v>430</v>
      </c>
      <c r="D36" s="12" t="s">
        <v>422</v>
      </c>
      <c r="E36" s="15" t="s">
        <v>418</v>
      </c>
      <c r="F36" s="15" t="s">
        <v>445</v>
      </c>
      <c r="G36" s="1">
        <v>108000</v>
      </c>
      <c r="H36" s="1">
        <v>0</v>
      </c>
      <c r="I36" s="1">
        <v>14261</v>
      </c>
      <c r="J36" s="1">
        <v>122261</v>
      </c>
      <c r="K36" s="1"/>
      <c r="L36" s="13"/>
    </row>
    <row r="37" spans="1:12" x14ac:dyDescent="0.25">
      <c r="A37" s="15" t="s">
        <v>359</v>
      </c>
      <c r="B37" s="15" t="s">
        <v>415</v>
      </c>
      <c r="C37" s="15" t="s">
        <v>444</v>
      </c>
      <c r="D37" s="15" t="s">
        <v>417</v>
      </c>
      <c r="E37" s="15" t="s">
        <v>418</v>
      </c>
      <c r="F37" s="15" t="s">
        <v>419</v>
      </c>
      <c r="G37" s="1">
        <v>0</v>
      </c>
      <c r="H37" s="1">
        <v>6317</v>
      </c>
      <c r="I37" s="1">
        <v>0</v>
      </c>
      <c r="J37" s="1">
        <v>6317</v>
      </c>
      <c r="K37" s="1"/>
      <c r="L37" s="13"/>
    </row>
    <row r="38" spans="1:12" x14ac:dyDescent="0.25">
      <c r="A38" s="15" t="s">
        <v>383</v>
      </c>
      <c r="B38" s="15" t="s">
        <v>415</v>
      </c>
      <c r="C38" s="15" t="s">
        <v>463</v>
      </c>
      <c r="D38" s="15" t="s">
        <v>411</v>
      </c>
      <c r="E38" s="15" t="s">
        <v>432</v>
      </c>
      <c r="F38" s="15" t="s">
        <v>433</v>
      </c>
      <c r="G38" s="1">
        <v>0</v>
      </c>
      <c r="H38" s="1">
        <v>74332</v>
      </c>
      <c r="I38" s="1">
        <v>0</v>
      </c>
      <c r="J38" s="1">
        <v>74332</v>
      </c>
      <c r="K38" s="1"/>
      <c r="L38" s="13"/>
    </row>
    <row r="39" spans="1:12" x14ac:dyDescent="0.25">
      <c r="A39" s="15" t="s">
        <v>257</v>
      </c>
      <c r="B39" s="12" t="s">
        <v>435</v>
      </c>
      <c r="C39" s="15" t="s">
        <v>430</v>
      </c>
      <c r="D39" s="15" t="s">
        <v>408</v>
      </c>
      <c r="E39" s="15" t="s">
        <v>438</v>
      </c>
      <c r="F39" s="15" t="s">
        <v>439</v>
      </c>
      <c r="G39" s="1">
        <v>232045</v>
      </c>
      <c r="H39" s="1">
        <v>119585</v>
      </c>
      <c r="I39" s="1">
        <v>150153</v>
      </c>
      <c r="J39" s="1">
        <v>501783</v>
      </c>
      <c r="K39" s="1"/>
      <c r="L39" s="13"/>
    </row>
    <row r="40" spans="1:12" x14ac:dyDescent="0.25">
      <c r="A40" s="15" t="s">
        <v>378</v>
      </c>
      <c r="B40" s="15" t="s">
        <v>406</v>
      </c>
      <c r="C40" s="15" t="s">
        <v>428</v>
      </c>
      <c r="D40" s="12" t="s">
        <v>441</v>
      </c>
      <c r="E40" s="12" t="s">
        <v>442</v>
      </c>
      <c r="F40" s="12" t="s">
        <v>451</v>
      </c>
      <c r="G40" s="1">
        <v>660611</v>
      </c>
      <c r="H40" s="1">
        <v>178421</v>
      </c>
      <c r="I40" s="1">
        <v>14028</v>
      </c>
      <c r="J40" s="1">
        <v>853060</v>
      </c>
      <c r="K40" s="1"/>
      <c r="L40" s="13"/>
    </row>
    <row r="41" spans="1:12" x14ac:dyDescent="0.25">
      <c r="A41" s="15" t="s">
        <v>242</v>
      </c>
      <c r="B41" s="15" t="s">
        <v>406</v>
      </c>
      <c r="C41" s="15" t="s">
        <v>430</v>
      </c>
      <c r="D41" s="15" t="s">
        <v>408</v>
      </c>
      <c r="E41" s="15" t="s">
        <v>442</v>
      </c>
      <c r="F41" s="15" t="s">
        <v>452</v>
      </c>
      <c r="G41" s="1">
        <v>209477</v>
      </c>
      <c r="H41" s="1">
        <v>12191</v>
      </c>
      <c r="I41" s="1">
        <v>0</v>
      </c>
      <c r="J41" s="1">
        <v>221668</v>
      </c>
      <c r="K41" s="1"/>
      <c r="L41" s="13"/>
    </row>
    <row r="42" spans="1:12" x14ac:dyDescent="0.25">
      <c r="A42" s="15" t="s">
        <v>361</v>
      </c>
      <c r="B42" s="15" t="s">
        <v>406</v>
      </c>
      <c r="C42" s="15" t="s">
        <v>420</v>
      </c>
      <c r="D42" s="15" t="s">
        <v>411</v>
      </c>
      <c r="E42" s="15" t="s">
        <v>442</v>
      </c>
      <c r="F42" s="15" t="s">
        <v>452</v>
      </c>
      <c r="G42" s="1">
        <v>209477</v>
      </c>
      <c r="H42" s="1">
        <v>0</v>
      </c>
      <c r="I42" s="1">
        <v>0</v>
      </c>
      <c r="J42" s="1">
        <v>209477</v>
      </c>
      <c r="K42" s="1"/>
      <c r="L42" s="13"/>
    </row>
    <row r="43" spans="1:12" x14ac:dyDescent="0.25">
      <c r="A43" s="15" t="s">
        <v>323</v>
      </c>
      <c r="B43" s="15" t="s">
        <v>406</v>
      </c>
      <c r="C43" s="15" t="s">
        <v>407</v>
      </c>
      <c r="D43" s="15" t="s">
        <v>408</v>
      </c>
      <c r="E43" s="15" t="s">
        <v>440</v>
      </c>
      <c r="F43" s="15" t="s">
        <v>440</v>
      </c>
      <c r="G43" s="1">
        <v>184320</v>
      </c>
      <c r="H43" s="1">
        <v>61041</v>
      </c>
      <c r="I43" s="1">
        <v>12616</v>
      </c>
      <c r="J43" s="1">
        <v>257977</v>
      </c>
      <c r="K43" s="1"/>
      <c r="L43" s="13"/>
    </row>
    <row r="44" spans="1:12" x14ac:dyDescent="0.25">
      <c r="A44" s="15" t="s">
        <v>243</v>
      </c>
      <c r="B44" s="12" t="s">
        <v>406</v>
      </c>
      <c r="C44" s="15" t="s">
        <v>463</v>
      </c>
      <c r="D44" s="15" t="s">
        <v>411</v>
      </c>
      <c r="E44" s="15" t="s">
        <v>442</v>
      </c>
      <c r="F44" s="15" t="s">
        <v>452</v>
      </c>
      <c r="G44" s="1">
        <v>209479</v>
      </c>
      <c r="H44" s="1">
        <v>10467</v>
      </c>
      <c r="I44" s="1">
        <v>0</v>
      </c>
      <c r="J44" s="1">
        <v>219946</v>
      </c>
      <c r="K44" s="1"/>
      <c r="L44" s="13"/>
    </row>
    <row r="45" spans="1:12" x14ac:dyDescent="0.25">
      <c r="A45" s="15" t="s">
        <v>232</v>
      </c>
      <c r="B45" s="12" t="s">
        <v>406</v>
      </c>
      <c r="C45" s="15" t="s">
        <v>414</v>
      </c>
      <c r="D45" s="15" t="s">
        <v>411</v>
      </c>
      <c r="E45" s="12" t="s">
        <v>442</v>
      </c>
      <c r="F45" s="12" t="s">
        <v>452</v>
      </c>
      <c r="G45" s="1">
        <v>209697</v>
      </c>
      <c r="H45" s="1">
        <v>32188</v>
      </c>
      <c r="I45" s="1">
        <v>0</v>
      </c>
      <c r="J45" s="1">
        <v>241885</v>
      </c>
      <c r="K45" s="1"/>
      <c r="L45" s="13"/>
    </row>
    <row r="46" spans="1:12" x14ac:dyDescent="0.25">
      <c r="A46" s="15" t="s">
        <v>364</v>
      </c>
      <c r="B46" s="15" t="s">
        <v>406</v>
      </c>
      <c r="C46" s="15" t="s">
        <v>407</v>
      </c>
      <c r="D46" s="15" t="s">
        <v>408</v>
      </c>
      <c r="E46" s="15" t="s">
        <v>442</v>
      </c>
      <c r="F46" s="15" t="s">
        <v>452</v>
      </c>
      <c r="G46" s="1">
        <v>209950</v>
      </c>
      <c r="H46" s="1">
        <v>0</v>
      </c>
      <c r="I46" s="1">
        <v>0</v>
      </c>
      <c r="J46" s="1">
        <v>209950</v>
      </c>
      <c r="K46" s="1"/>
      <c r="L46" s="13"/>
    </row>
    <row r="47" spans="1:12" x14ac:dyDescent="0.25">
      <c r="A47" s="15" t="s">
        <v>264</v>
      </c>
      <c r="B47" s="15" t="s">
        <v>406</v>
      </c>
      <c r="C47" s="15" t="s">
        <v>436</v>
      </c>
      <c r="D47" s="15" t="s">
        <v>408</v>
      </c>
      <c r="E47" s="15" t="s">
        <v>442</v>
      </c>
      <c r="F47" s="15" t="s">
        <v>452</v>
      </c>
      <c r="G47" s="1">
        <v>209477</v>
      </c>
      <c r="H47" s="1">
        <v>19124</v>
      </c>
      <c r="I47" s="1">
        <v>14000</v>
      </c>
      <c r="J47" s="1">
        <v>242601</v>
      </c>
      <c r="K47" s="1"/>
      <c r="L47" s="13"/>
    </row>
    <row r="48" spans="1:12" x14ac:dyDescent="0.25">
      <c r="A48" s="15" t="s">
        <v>315</v>
      </c>
      <c r="B48" s="15" t="s">
        <v>415</v>
      </c>
      <c r="C48" s="15" t="s">
        <v>446</v>
      </c>
      <c r="D48" s="15" t="s">
        <v>417</v>
      </c>
      <c r="E48" s="15" t="s">
        <v>418</v>
      </c>
      <c r="F48" s="15" t="s">
        <v>419</v>
      </c>
      <c r="G48" s="1">
        <v>0</v>
      </c>
      <c r="H48" s="1">
        <v>14352</v>
      </c>
      <c r="I48" s="1">
        <v>0</v>
      </c>
      <c r="J48" s="1">
        <v>14352</v>
      </c>
      <c r="K48" s="1"/>
      <c r="L48" s="13"/>
    </row>
    <row r="49" spans="1:12" x14ac:dyDescent="0.25">
      <c r="A49" s="15" t="s">
        <v>340</v>
      </c>
      <c r="B49" s="12" t="s">
        <v>425</v>
      </c>
      <c r="C49" s="15" t="s">
        <v>420</v>
      </c>
      <c r="D49" s="12" t="s">
        <v>408</v>
      </c>
      <c r="E49" s="12" t="s">
        <v>418</v>
      </c>
      <c r="F49" s="12" t="s">
        <v>445</v>
      </c>
      <c r="G49" s="1">
        <v>222175</v>
      </c>
      <c r="H49" s="1">
        <v>0</v>
      </c>
      <c r="I49" s="1">
        <v>26500</v>
      </c>
      <c r="J49" s="1">
        <v>248675</v>
      </c>
      <c r="K49" s="1"/>
      <c r="L49" s="13"/>
    </row>
    <row r="50" spans="1:12" x14ac:dyDescent="0.25">
      <c r="A50" s="15" t="s">
        <v>464</v>
      </c>
      <c r="B50" s="15" t="s">
        <v>425</v>
      </c>
      <c r="C50" s="15" t="s">
        <v>420</v>
      </c>
      <c r="D50" s="15" t="s">
        <v>411</v>
      </c>
      <c r="E50" s="15" t="s">
        <v>426</v>
      </c>
      <c r="F50" s="15" t="s">
        <v>447</v>
      </c>
      <c r="G50" s="1">
        <v>424849</v>
      </c>
      <c r="H50" s="1">
        <v>106047</v>
      </c>
      <c r="I50" s="1">
        <v>40986</v>
      </c>
      <c r="J50" s="1">
        <v>571882</v>
      </c>
      <c r="K50" s="1"/>
      <c r="L50" s="13"/>
    </row>
    <row r="51" spans="1:12" x14ac:dyDescent="0.25">
      <c r="A51" s="15" t="s">
        <v>392</v>
      </c>
      <c r="B51" s="15" t="s">
        <v>425</v>
      </c>
      <c r="C51" s="15" t="s">
        <v>430</v>
      </c>
      <c r="D51" s="15" t="s">
        <v>411</v>
      </c>
      <c r="E51" s="15" t="s">
        <v>426</v>
      </c>
      <c r="F51" s="15" t="s">
        <v>449</v>
      </c>
      <c r="G51" s="1">
        <v>51311</v>
      </c>
      <c r="H51" s="1">
        <v>6170</v>
      </c>
      <c r="I51" s="1">
        <v>0</v>
      </c>
      <c r="J51" s="1">
        <v>57481</v>
      </c>
      <c r="K51" s="1"/>
      <c r="L51" s="13"/>
    </row>
    <row r="52" spans="1:12" x14ac:dyDescent="0.25">
      <c r="A52" s="15" t="s">
        <v>388</v>
      </c>
      <c r="B52" s="12" t="s">
        <v>425</v>
      </c>
      <c r="C52" s="12" t="s">
        <v>430</v>
      </c>
      <c r="D52" s="12" t="s">
        <v>408</v>
      </c>
      <c r="E52" s="12" t="s">
        <v>418</v>
      </c>
      <c r="F52" s="12" t="s">
        <v>419</v>
      </c>
      <c r="G52" s="1">
        <v>32264</v>
      </c>
      <c r="H52" s="1">
        <v>9267</v>
      </c>
      <c r="I52" s="1">
        <v>0</v>
      </c>
      <c r="J52" s="1">
        <v>41531</v>
      </c>
      <c r="K52" s="1"/>
      <c r="L52" s="13"/>
    </row>
    <row r="53" spans="1:12" x14ac:dyDescent="0.25">
      <c r="A53" s="15" t="s">
        <v>284</v>
      </c>
      <c r="B53" s="15" t="s">
        <v>406</v>
      </c>
      <c r="C53" s="15" t="s">
        <v>431</v>
      </c>
      <c r="D53" s="12" t="s">
        <v>411</v>
      </c>
      <c r="E53" s="15" t="s">
        <v>442</v>
      </c>
      <c r="F53" s="15" t="s">
        <v>451</v>
      </c>
      <c r="G53" s="1">
        <v>319910</v>
      </c>
      <c r="H53" s="1">
        <v>67579</v>
      </c>
      <c r="I53" s="1">
        <v>14000</v>
      </c>
      <c r="J53" s="1">
        <v>401489</v>
      </c>
      <c r="K53" s="1"/>
      <c r="L53" s="13"/>
    </row>
    <row r="54" spans="1:12" x14ac:dyDescent="0.25">
      <c r="A54" s="15" t="s">
        <v>287</v>
      </c>
      <c r="B54" s="15" t="s">
        <v>425</v>
      </c>
      <c r="C54" s="12" t="s">
        <v>407</v>
      </c>
      <c r="D54" s="15" t="s">
        <v>408</v>
      </c>
      <c r="E54" s="15" t="s">
        <v>426</v>
      </c>
      <c r="F54" s="15" t="s">
        <v>427</v>
      </c>
      <c r="G54" s="1">
        <v>186099</v>
      </c>
      <c r="H54" s="1">
        <v>39522</v>
      </c>
      <c r="I54" s="1">
        <v>0</v>
      </c>
      <c r="J54" s="1">
        <v>225621</v>
      </c>
      <c r="K54" s="1"/>
      <c r="L54" s="13"/>
    </row>
    <row r="55" spans="1:12" x14ac:dyDescent="0.25">
      <c r="A55" s="15" t="s">
        <v>394</v>
      </c>
      <c r="B55" s="15" t="s">
        <v>406</v>
      </c>
      <c r="C55" s="15" t="s">
        <v>436</v>
      </c>
      <c r="D55" s="15" t="s">
        <v>422</v>
      </c>
      <c r="E55" s="15" t="s">
        <v>418</v>
      </c>
      <c r="F55" s="15" t="s">
        <v>445</v>
      </c>
      <c r="G55" s="1">
        <v>20767</v>
      </c>
      <c r="H55" s="1">
        <v>0</v>
      </c>
      <c r="I55" s="1">
        <v>3061</v>
      </c>
      <c r="J55" s="1">
        <v>23828</v>
      </c>
      <c r="K55" s="1"/>
      <c r="L55" s="13"/>
    </row>
    <row r="56" spans="1:12" x14ac:dyDescent="0.25">
      <c r="A56" s="15" t="s">
        <v>295</v>
      </c>
      <c r="B56" s="12" t="s">
        <v>406</v>
      </c>
      <c r="C56" s="15" t="s">
        <v>420</v>
      </c>
      <c r="D56" s="12" t="s">
        <v>429</v>
      </c>
      <c r="E56" s="12" t="s">
        <v>412</v>
      </c>
      <c r="F56" s="12" t="s">
        <v>421</v>
      </c>
      <c r="G56" s="1">
        <v>387608</v>
      </c>
      <c r="H56" s="1">
        <v>0</v>
      </c>
      <c r="I56" s="1">
        <v>0</v>
      </c>
      <c r="J56" s="1">
        <v>387608</v>
      </c>
      <c r="K56" s="1"/>
      <c r="L56" s="13"/>
    </row>
    <row r="57" spans="1:12" x14ac:dyDescent="0.25">
      <c r="A57" s="15" t="s">
        <v>371</v>
      </c>
      <c r="B57" s="12" t="s">
        <v>406</v>
      </c>
      <c r="C57" s="15" t="s">
        <v>407</v>
      </c>
      <c r="D57" s="15" t="s">
        <v>408</v>
      </c>
      <c r="E57" s="12" t="s">
        <v>418</v>
      </c>
      <c r="F57" s="12" t="s">
        <v>445</v>
      </c>
      <c r="G57" s="1">
        <v>112846</v>
      </c>
      <c r="H57" s="1">
        <v>0</v>
      </c>
      <c r="I57" s="1">
        <v>14018</v>
      </c>
      <c r="J57" s="1">
        <v>126864</v>
      </c>
      <c r="K57" s="1"/>
      <c r="L57" s="13"/>
    </row>
    <row r="58" spans="1:12" x14ac:dyDescent="0.25">
      <c r="A58" s="15" t="s">
        <v>253</v>
      </c>
      <c r="B58" s="15" t="s">
        <v>406</v>
      </c>
      <c r="C58" s="15" t="s">
        <v>430</v>
      </c>
      <c r="D58" s="15" t="s">
        <v>408</v>
      </c>
      <c r="E58" s="15" t="s">
        <v>412</v>
      </c>
      <c r="F58" s="15" t="s">
        <v>421</v>
      </c>
      <c r="G58" s="1">
        <v>134491</v>
      </c>
      <c r="H58" s="1">
        <v>0</v>
      </c>
      <c r="I58" s="1">
        <v>0</v>
      </c>
      <c r="J58" s="1">
        <v>134491</v>
      </c>
      <c r="K58" s="1"/>
      <c r="L58" s="13"/>
    </row>
    <row r="59" spans="1:12" x14ac:dyDescent="0.25">
      <c r="A59" s="15" t="s">
        <v>356</v>
      </c>
      <c r="B59" s="12" t="s">
        <v>453</v>
      </c>
      <c r="C59" s="15" t="s">
        <v>420</v>
      </c>
      <c r="D59" s="12" t="s">
        <v>429</v>
      </c>
      <c r="E59" s="12" t="s">
        <v>442</v>
      </c>
      <c r="F59" s="12" t="s">
        <v>454</v>
      </c>
      <c r="G59" s="1">
        <v>138370</v>
      </c>
      <c r="H59" s="1">
        <v>38907</v>
      </c>
      <c r="I59" s="1">
        <v>10000</v>
      </c>
      <c r="J59" s="1">
        <v>187277</v>
      </c>
      <c r="K59" s="1"/>
      <c r="L59" s="13"/>
    </row>
    <row r="60" spans="1:12" x14ac:dyDescent="0.25">
      <c r="A60" s="15" t="s">
        <v>360</v>
      </c>
      <c r="B60" s="15" t="s">
        <v>425</v>
      </c>
      <c r="C60" s="12" t="s">
        <v>428</v>
      </c>
      <c r="D60" s="15" t="s">
        <v>408</v>
      </c>
      <c r="E60" s="15" t="s">
        <v>409</v>
      </c>
      <c r="F60" s="15" t="s">
        <v>410</v>
      </c>
      <c r="G60" s="1">
        <v>110884</v>
      </c>
      <c r="H60" s="1">
        <v>16363</v>
      </c>
      <c r="I60" s="1">
        <v>0</v>
      </c>
      <c r="J60" s="1">
        <v>127247</v>
      </c>
      <c r="K60" s="1"/>
      <c r="L60" s="13"/>
    </row>
    <row r="61" spans="1:12" x14ac:dyDescent="0.25">
      <c r="A61" s="15" t="s">
        <v>384</v>
      </c>
      <c r="B61" s="12" t="s">
        <v>406</v>
      </c>
      <c r="C61" s="12" t="s">
        <v>430</v>
      </c>
      <c r="D61" s="12" t="s">
        <v>408</v>
      </c>
      <c r="E61" s="12" t="s">
        <v>409</v>
      </c>
      <c r="F61" s="12" t="s">
        <v>455</v>
      </c>
      <c r="G61" s="1">
        <v>112846</v>
      </c>
      <c r="H61" s="1">
        <v>0</v>
      </c>
      <c r="I61" s="1">
        <v>0</v>
      </c>
      <c r="J61" s="1">
        <v>112846</v>
      </c>
      <c r="K61" s="1"/>
      <c r="L61" s="13"/>
    </row>
    <row r="62" spans="1:12" x14ac:dyDescent="0.25">
      <c r="A62" s="15" t="s">
        <v>341</v>
      </c>
      <c r="B62" s="12" t="s">
        <v>425</v>
      </c>
      <c r="C62" s="15" t="s">
        <v>414</v>
      </c>
      <c r="D62" s="12" t="s">
        <v>411</v>
      </c>
      <c r="E62" s="12" t="s">
        <v>409</v>
      </c>
      <c r="F62" s="12" t="s">
        <v>455</v>
      </c>
      <c r="G62" s="1">
        <v>117693</v>
      </c>
      <c r="H62" s="1">
        <v>17281</v>
      </c>
      <c r="I62" s="1">
        <v>0</v>
      </c>
      <c r="J62" s="1">
        <v>134974</v>
      </c>
      <c r="K62" s="1"/>
      <c r="L62" s="13"/>
    </row>
    <row r="63" spans="1:12" x14ac:dyDescent="0.25">
      <c r="A63" s="15" t="s">
        <v>238</v>
      </c>
      <c r="B63" s="15" t="s">
        <v>435</v>
      </c>
      <c r="C63" s="15" t="s">
        <v>414</v>
      </c>
      <c r="D63" s="12" t="s">
        <v>411</v>
      </c>
      <c r="E63" s="15" t="s">
        <v>442</v>
      </c>
      <c r="F63" s="15" t="s">
        <v>456</v>
      </c>
      <c r="G63" s="1">
        <v>1089378</v>
      </c>
      <c r="H63" s="1">
        <v>0</v>
      </c>
      <c r="I63" s="1">
        <v>197425</v>
      </c>
      <c r="J63" s="1">
        <v>1286803</v>
      </c>
      <c r="K63" s="1"/>
      <c r="L63" s="13"/>
    </row>
    <row r="64" spans="1:12" x14ac:dyDescent="0.25">
      <c r="A64" s="15" t="s">
        <v>322</v>
      </c>
      <c r="B64" s="15" t="s">
        <v>435</v>
      </c>
      <c r="C64" s="15" t="s">
        <v>430</v>
      </c>
      <c r="D64" s="12" t="s">
        <v>408</v>
      </c>
      <c r="E64" s="15" t="s">
        <v>440</v>
      </c>
      <c r="F64" s="15" t="s">
        <v>440</v>
      </c>
      <c r="G64" s="1">
        <v>383200</v>
      </c>
      <c r="H64" s="1">
        <v>0</v>
      </c>
      <c r="I64" s="1">
        <v>26232</v>
      </c>
      <c r="J64" s="1">
        <v>409432</v>
      </c>
      <c r="K64" s="1"/>
      <c r="L64" s="13"/>
    </row>
    <row r="65" spans="1:12" x14ac:dyDescent="0.25">
      <c r="A65" s="15" t="s">
        <v>261</v>
      </c>
      <c r="B65" s="12" t="s">
        <v>425</v>
      </c>
      <c r="C65" s="15" t="s">
        <v>463</v>
      </c>
      <c r="D65" s="12" t="s">
        <v>422</v>
      </c>
      <c r="E65" s="12" t="s">
        <v>426</v>
      </c>
      <c r="F65" s="12" t="s">
        <v>427</v>
      </c>
      <c r="G65" s="1">
        <v>28052</v>
      </c>
      <c r="H65" s="1">
        <v>0</v>
      </c>
      <c r="I65" s="1">
        <v>0</v>
      </c>
      <c r="J65" s="1">
        <v>28052</v>
      </c>
      <c r="K65" s="1"/>
      <c r="L65" s="13"/>
    </row>
    <row r="66" spans="1:12" x14ac:dyDescent="0.25">
      <c r="A66" s="15" t="s">
        <v>386</v>
      </c>
      <c r="B66" s="12" t="s">
        <v>406</v>
      </c>
      <c r="C66" s="15" t="s">
        <v>436</v>
      </c>
      <c r="D66" s="12" t="s">
        <v>408</v>
      </c>
      <c r="E66" s="12" t="s">
        <v>418</v>
      </c>
      <c r="F66" s="12" t="s">
        <v>445</v>
      </c>
      <c r="G66" s="1">
        <v>112846</v>
      </c>
      <c r="H66" s="1">
        <v>0</v>
      </c>
      <c r="I66" s="1">
        <v>14788</v>
      </c>
      <c r="J66" s="1">
        <v>127634</v>
      </c>
      <c r="K66" s="1"/>
      <c r="L66" s="13"/>
    </row>
    <row r="67" spans="1:12" x14ac:dyDescent="0.25">
      <c r="A67" s="15" t="s">
        <v>324</v>
      </c>
      <c r="B67" s="12" t="s">
        <v>406</v>
      </c>
      <c r="C67" s="15" t="s">
        <v>430</v>
      </c>
      <c r="D67" s="12" t="s">
        <v>408</v>
      </c>
      <c r="E67" s="12" t="s">
        <v>440</v>
      </c>
      <c r="F67" s="12" t="s">
        <v>440</v>
      </c>
      <c r="G67" s="1">
        <v>176158</v>
      </c>
      <c r="H67" s="1">
        <v>0</v>
      </c>
      <c r="I67" s="1">
        <v>11564</v>
      </c>
      <c r="J67" s="1">
        <v>187722</v>
      </c>
      <c r="K67" s="1"/>
      <c r="L67" s="13"/>
    </row>
    <row r="68" spans="1:12" x14ac:dyDescent="0.25">
      <c r="A68" s="15" t="s">
        <v>229</v>
      </c>
      <c r="B68" s="15" t="s">
        <v>435</v>
      </c>
      <c r="C68" s="15" t="s">
        <v>414</v>
      </c>
      <c r="D68" s="15" t="s">
        <v>411</v>
      </c>
      <c r="E68" s="15" t="s">
        <v>438</v>
      </c>
      <c r="F68" s="15" t="s">
        <v>439</v>
      </c>
      <c r="G68" s="1">
        <v>253849</v>
      </c>
      <c r="H68" s="1">
        <v>3053</v>
      </c>
      <c r="I68" s="1">
        <v>3000</v>
      </c>
      <c r="J68" s="1">
        <v>259902</v>
      </c>
      <c r="K68" s="1"/>
      <c r="L68" s="13"/>
    </row>
    <row r="69" spans="1:12" x14ac:dyDescent="0.25">
      <c r="A69" s="15" t="s">
        <v>270</v>
      </c>
      <c r="B69" s="12" t="s">
        <v>425</v>
      </c>
      <c r="C69" s="15" t="s">
        <v>444</v>
      </c>
      <c r="D69" s="15" t="s">
        <v>411</v>
      </c>
      <c r="E69" s="15" t="s">
        <v>418</v>
      </c>
      <c r="F69" s="15" t="s">
        <v>445</v>
      </c>
      <c r="G69" s="1">
        <v>120104</v>
      </c>
      <c r="H69" s="1">
        <v>40488</v>
      </c>
      <c r="I69" s="1">
        <v>30579</v>
      </c>
      <c r="J69" s="1">
        <v>191171</v>
      </c>
      <c r="K69" s="1"/>
      <c r="L69" s="13"/>
    </row>
    <row r="70" spans="1:12" x14ac:dyDescent="0.25">
      <c r="A70" s="15" t="s">
        <v>234</v>
      </c>
      <c r="B70" s="12" t="s">
        <v>435</v>
      </c>
      <c r="C70" s="15" t="s">
        <v>430</v>
      </c>
      <c r="D70" s="12" t="s">
        <v>408</v>
      </c>
      <c r="E70" s="12" t="s">
        <v>442</v>
      </c>
      <c r="F70" s="12" t="s">
        <v>456</v>
      </c>
      <c r="G70" s="1">
        <v>1115029</v>
      </c>
      <c r="H70" s="1">
        <v>0</v>
      </c>
      <c r="I70" s="1">
        <v>186125</v>
      </c>
      <c r="J70" s="1">
        <v>1301154</v>
      </c>
      <c r="K70" s="1"/>
      <c r="L70" s="13"/>
    </row>
    <row r="71" spans="1:12" x14ac:dyDescent="0.25">
      <c r="A71" s="15" t="s">
        <v>235</v>
      </c>
      <c r="B71" s="12" t="s">
        <v>435</v>
      </c>
      <c r="C71" s="15" t="s">
        <v>420</v>
      </c>
      <c r="D71" s="15" t="s">
        <v>411</v>
      </c>
      <c r="E71" s="12" t="s">
        <v>442</v>
      </c>
      <c r="F71" s="15" t="s">
        <v>456</v>
      </c>
      <c r="G71" s="1">
        <v>1297734</v>
      </c>
      <c r="H71" s="1">
        <v>0</v>
      </c>
      <c r="I71" s="1">
        <v>221375</v>
      </c>
      <c r="J71" s="1">
        <v>1519109</v>
      </c>
      <c r="K71" s="1"/>
      <c r="L71" s="13"/>
    </row>
    <row r="72" spans="1:12" x14ac:dyDescent="0.25">
      <c r="A72" s="15" t="s">
        <v>344</v>
      </c>
      <c r="B72" s="12" t="s">
        <v>406</v>
      </c>
      <c r="C72" s="15" t="s">
        <v>420</v>
      </c>
      <c r="D72" s="12" t="s">
        <v>422</v>
      </c>
      <c r="E72" s="12" t="s">
        <v>426</v>
      </c>
      <c r="F72" s="12" t="s">
        <v>449</v>
      </c>
      <c r="G72" s="1">
        <v>92129</v>
      </c>
      <c r="H72" s="1">
        <v>7450</v>
      </c>
      <c r="I72" s="1">
        <v>0</v>
      </c>
      <c r="J72" s="1">
        <v>99579</v>
      </c>
      <c r="K72" s="1"/>
      <c r="L72" s="13"/>
    </row>
    <row r="73" spans="1:12" x14ac:dyDescent="0.25">
      <c r="A73" s="15" t="s">
        <v>230</v>
      </c>
      <c r="B73" s="15" t="s">
        <v>406</v>
      </c>
      <c r="C73" s="15" t="s">
        <v>420</v>
      </c>
      <c r="D73" s="12" t="s">
        <v>422</v>
      </c>
      <c r="E73" s="12" t="s">
        <v>412</v>
      </c>
      <c r="F73" s="15" t="s">
        <v>423</v>
      </c>
      <c r="G73" s="1">
        <v>166164</v>
      </c>
      <c r="H73" s="1">
        <v>0</v>
      </c>
      <c r="I73" s="1">
        <v>0</v>
      </c>
      <c r="J73" s="1">
        <v>166164</v>
      </c>
      <c r="K73" s="1"/>
      <c r="L73" s="13"/>
    </row>
    <row r="74" spans="1:12" x14ac:dyDescent="0.25">
      <c r="A74" s="15" t="s">
        <v>363</v>
      </c>
      <c r="B74" s="15" t="s">
        <v>406</v>
      </c>
      <c r="C74" s="15" t="s">
        <v>446</v>
      </c>
      <c r="D74" s="15" t="s">
        <v>408</v>
      </c>
      <c r="E74" s="15" t="s">
        <v>412</v>
      </c>
      <c r="F74" s="15" t="s">
        <v>423</v>
      </c>
      <c r="G74" s="1">
        <v>171252</v>
      </c>
      <c r="H74" s="1">
        <v>0</v>
      </c>
      <c r="I74" s="1">
        <v>61273</v>
      </c>
      <c r="J74" s="1">
        <v>232525</v>
      </c>
      <c r="K74" s="1"/>
      <c r="L74" s="13"/>
    </row>
    <row r="75" spans="1:12" x14ac:dyDescent="0.25">
      <c r="A75" s="15" t="s">
        <v>248</v>
      </c>
      <c r="B75" s="15" t="s">
        <v>406</v>
      </c>
      <c r="C75" s="15" t="s">
        <v>444</v>
      </c>
      <c r="D75" s="12" t="s">
        <v>422</v>
      </c>
      <c r="E75" s="15" t="s">
        <v>412</v>
      </c>
      <c r="F75" s="15" t="s">
        <v>423</v>
      </c>
      <c r="G75" s="1">
        <v>166164</v>
      </c>
      <c r="H75" s="1">
        <v>0</v>
      </c>
      <c r="I75" s="1">
        <v>13000</v>
      </c>
      <c r="J75" s="1">
        <v>179164</v>
      </c>
      <c r="K75" s="1"/>
      <c r="L75" s="13"/>
    </row>
    <row r="76" spans="1:12" x14ac:dyDescent="0.25">
      <c r="A76" s="15" t="s">
        <v>256</v>
      </c>
      <c r="B76" s="12" t="s">
        <v>406</v>
      </c>
      <c r="C76" s="15" t="s">
        <v>420</v>
      </c>
      <c r="D76" s="15" t="s">
        <v>422</v>
      </c>
      <c r="E76" s="12" t="s">
        <v>412</v>
      </c>
      <c r="F76" s="12" t="s">
        <v>423</v>
      </c>
      <c r="G76" s="1">
        <v>166164</v>
      </c>
      <c r="H76" s="1">
        <v>0</v>
      </c>
      <c r="I76" s="1">
        <v>0</v>
      </c>
      <c r="J76" s="1">
        <v>166164</v>
      </c>
      <c r="K76" s="1"/>
      <c r="L76" s="13"/>
    </row>
    <row r="77" spans="1:12" x14ac:dyDescent="0.25">
      <c r="A77" s="15" t="s">
        <v>274</v>
      </c>
      <c r="B77" s="15" t="s">
        <v>406</v>
      </c>
      <c r="C77" s="15" t="s">
        <v>420</v>
      </c>
      <c r="D77" s="15" t="s">
        <v>422</v>
      </c>
      <c r="E77" s="15" t="s">
        <v>412</v>
      </c>
      <c r="F77" s="15" t="s">
        <v>423</v>
      </c>
      <c r="G77" s="1">
        <v>166164</v>
      </c>
      <c r="H77" s="1">
        <v>0</v>
      </c>
      <c r="I77" s="1">
        <v>0</v>
      </c>
      <c r="J77" s="1">
        <v>166164</v>
      </c>
      <c r="K77" s="1"/>
      <c r="L77" s="13"/>
    </row>
    <row r="78" spans="1:12" x14ac:dyDescent="0.25">
      <c r="A78" s="15" t="s">
        <v>246</v>
      </c>
      <c r="B78" s="15" t="s">
        <v>406</v>
      </c>
      <c r="C78" s="15" t="s">
        <v>430</v>
      </c>
      <c r="D78" s="15" t="s">
        <v>422</v>
      </c>
      <c r="E78" s="15" t="s">
        <v>412</v>
      </c>
      <c r="F78" s="15" t="s">
        <v>423</v>
      </c>
      <c r="G78" s="1">
        <v>166164</v>
      </c>
      <c r="H78" s="1">
        <v>30834</v>
      </c>
      <c r="I78" s="1">
        <v>0</v>
      </c>
      <c r="J78" s="1">
        <v>196998</v>
      </c>
      <c r="K78" s="1"/>
      <c r="L78" s="13"/>
    </row>
    <row r="79" spans="1:12" x14ac:dyDescent="0.25">
      <c r="A79" s="15" t="s">
        <v>336</v>
      </c>
      <c r="B79" s="15" t="s">
        <v>406</v>
      </c>
      <c r="C79" s="15" t="s">
        <v>407</v>
      </c>
      <c r="D79" s="12" t="s">
        <v>422</v>
      </c>
      <c r="E79" s="15" t="s">
        <v>412</v>
      </c>
      <c r="F79" s="15" t="s">
        <v>423</v>
      </c>
      <c r="G79" s="1">
        <v>25308</v>
      </c>
      <c r="H79" s="1">
        <v>0</v>
      </c>
      <c r="I79" s="1">
        <v>0</v>
      </c>
      <c r="J79" s="1">
        <v>25308</v>
      </c>
      <c r="K79" s="1"/>
      <c r="L79" s="13"/>
    </row>
    <row r="80" spans="1:12" x14ac:dyDescent="0.25">
      <c r="A80" s="15" t="s">
        <v>277</v>
      </c>
      <c r="B80" s="12" t="s">
        <v>406</v>
      </c>
      <c r="C80" s="15" t="s">
        <v>420</v>
      </c>
      <c r="D80" s="15" t="s">
        <v>422</v>
      </c>
      <c r="E80" s="12" t="s">
        <v>412</v>
      </c>
      <c r="F80" s="12" t="s">
        <v>423</v>
      </c>
      <c r="G80" s="1">
        <v>166164</v>
      </c>
      <c r="H80" s="1">
        <v>0</v>
      </c>
      <c r="I80" s="1">
        <v>0</v>
      </c>
      <c r="J80" s="1">
        <v>166164</v>
      </c>
      <c r="K80" s="1"/>
      <c r="L80" s="13"/>
    </row>
    <row r="81" spans="1:12" x14ac:dyDescent="0.25">
      <c r="A81" s="15" t="s">
        <v>348</v>
      </c>
      <c r="B81" s="12" t="s">
        <v>435</v>
      </c>
      <c r="C81" s="15" t="s">
        <v>457</v>
      </c>
      <c r="D81" s="12" t="s">
        <v>411</v>
      </c>
      <c r="E81" s="12" t="s">
        <v>432</v>
      </c>
      <c r="F81" s="12" t="s">
        <v>433</v>
      </c>
      <c r="G81" s="1">
        <v>275650</v>
      </c>
      <c r="H81" s="1">
        <v>138397</v>
      </c>
      <c r="I81" s="1">
        <v>0</v>
      </c>
      <c r="J81" s="1">
        <v>414047</v>
      </c>
      <c r="K81" s="1"/>
      <c r="L81" s="13"/>
    </row>
    <row r="82" spans="1:12" x14ac:dyDescent="0.25">
      <c r="A82" s="15" t="s">
        <v>327</v>
      </c>
      <c r="B82" s="15" t="s">
        <v>406</v>
      </c>
      <c r="C82" s="15" t="s">
        <v>420</v>
      </c>
      <c r="D82" s="15" t="s">
        <v>408</v>
      </c>
      <c r="E82" s="15" t="s">
        <v>440</v>
      </c>
      <c r="F82" s="15" t="s">
        <v>440</v>
      </c>
      <c r="G82" s="1">
        <v>304118</v>
      </c>
      <c r="H82" s="1">
        <v>80609</v>
      </c>
      <c r="I82" s="1">
        <v>20819</v>
      </c>
      <c r="J82" s="1">
        <v>405546</v>
      </c>
      <c r="K82" s="1"/>
      <c r="L82" s="13"/>
    </row>
    <row r="83" spans="1:12" x14ac:dyDescent="0.25">
      <c r="A83" s="15" t="s">
        <v>313</v>
      </c>
      <c r="B83" s="15" t="s">
        <v>425</v>
      </c>
      <c r="C83" s="15" t="s">
        <v>431</v>
      </c>
      <c r="D83" s="15" t="s">
        <v>422</v>
      </c>
      <c r="E83" s="15" t="s">
        <v>426</v>
      </c>
      <c r="F83" s="15" t="s">
        <v>427</v>
      </c>
      <c r="G83" s="1">
        <v>16098</v>
      </c>
      <c r="H83" s="1">
        <v>0</v>
      </c>
      <c r="I83" s="1">
        <v>0</v>
      </c>
      <c r="J83" s="1">
        <v>16098</v>
      </c>
      <c r="K83" s="1"/>
      <c r="L83" s="13"/>
    </row>
    <row r="84" spans="1:12" x14ac:dyDescent="0.25">
      <c r="A84" s="15" t="s">
        <v>330</v>
      </c>
      <c r="B84" s="12" t="s">
        <v>406</v>
      </c>
      <c r="C84" s="15" t="s">
        <v>428</v>
      </c>
      <c r="D84" s="12" t="s">
        <v>408</v>
      </c>
      <c r="E84" s="12" t="s">
        <v>440</v>
      </c>
      <c r="F84" s="12" t="s">
        <v>440</v>
      </c>
      <c r="G84" s="1">
        <v>179476</v>
      </c>
      <c r="H84" s="1">
        <v>34278</v>
      </c>
      <c r="I84" s="1">
        <v>12286</v>
      </c>
      <c r="J84" s="1">
        <v>226040</v>
      </c>
      <c r="K84" s="1"/>
      <c r="L84" s="13"/>
    </row>
    <row r="85" spans="1:12" x14ac:dyDescent="0.25">
      <c r="A85" s="15" t="s">
        <v>255</v>
      </c>
      <c r="B85" s="12" t="s">
        <v>406</v>
      </c>
      <c r="C85" s="15" t="s">
        <v>420</v>
      </c>
      <c r="D85" s="15" t="s">
        <v>422</v>
      </c>
      <c r="E85" s="12" t="s">
        <v>412</v>
      </c>
      <c r="F85" s="15" t="s">
        <v>423</v>
      </c>
      <c r="G85" s="1">
        <v>166164</v>
      </c>
      <c r="H85" s="1">
        <v>0</v>
      </c>
      <c r="I85" s="1">
        <v>0</v>
      </c>
      <c r="J85" s="1">
        <v>166164</v>
      </c>
      <c r="K85" s="1"/>
      <c r="L85" s="13"/>
    </row>
    <row r="86" spans="1:12" x14ac:dyDescent="0.25">
      <c r="A86" s="15" t="s">
        <v>353</v>
      </c>
      <c r="B86" s="12" t="s">
        <v>406</v>
      </c>
      <c r="C86" s="15" t="s">
        <v>428</v>
      </c>
      <c r="D86" s="12" t="s">
        <v>429</v>
      </c>
      <c r="E86" s="12" t="s">
        <v>426</v>
      </c>
      <c r="F86" s="12" t="s">
        <v>427</v>
      </c>
      <c r="G86" s="1">
        <v>378032</v>
      </c>
      <c r="H86" s="1">
        <v>0</v>
      </c>
      <c r="I86" s="1">
        <v>5000</v>
      </c>
      <c r="J86" s="1">
        <v>383032</v>
      </c>
      <c r="K86" s="1"/>
      <c r="L86" s="13"/>
    </row>
    <row r="87" spans="1:12" x14ac:dyDescent="0.25">
      <c r="A87" s="15" t="s">
        <v>345</v>
      </c>
      <c r="B87" s="12" t="s">
        <v>406</v>
      </c>
      <c r="C87" s="15" t="s">
        <v>420</v>
      </c>
      <c r="D87" s="12" t="s">
        <v>429</v>
      </c>
      <c r="E87" s="12" t="s">
        <v>432</v>
      </c>
      <c r="F87" s="12" t="s">
        <v>433</v>
      </c>
      <c r="G87" s="1">
        <v>133883</v>
      </c>
      <c r="H87" s="1">
        <v>0</v>
      </c>
      <c r="I87" s="1">
        <v>0</v>
      </c>
      <c r="J87" s="1">
        <v>133883</v>
      </c>
      <c r="K87" s="1"/>
      <c r="L87" s="13"/>
    </row>
    <row r="88" spans="1:12" x14ac:dyDescent="0.25">
      <c r="A88" s="15" t="s">
        <v>262</v>
      </c>
      <c r="B88" s="15" t="s">
        <v>425</v>
      </c>
      <c r="C88" s="15" t="s">
        <v>444</v>
      </c>
      <c r="D88" s="15" t="s">
        <v>422</v>
      </c>
      <c r="E88" s="15" t="s">
        <v>426</v>
      </c>
      <c r="F88" s="15" t="s">
        <v>427</v>
      </c>
      <c r="G88" s="1">
        <v>16059</v>
      </c>
      <c r="H88" s="1">
        <v>0</v>
      </c>
      <c r="I88" s="1">
        <v>0</v>
      </c>
      <c r="J88" s="1">
        <v>16059</v>
      </c>
      <c r="K88" s="1"/>
      <c r="L88" s="13"/>
    </row>
    <row r="89" spans="1:12" x14ac:dyDescent="0.25">
      <c r="A89" s="15" t="s">
        <v>292</v>
      </c>
      <c r="B89" s="12" t="s">
        <v>435</v>
      </c>
      <c r="C89" s="15" t="s">
        <v>420</v>
      </c>
      <c r="D89" s="12" t="s">
        <v>429</v>
      </c>
      <c r="E89" s="12" t="s">
        <v>412</v>
      </c>
      <c r="F89" s="12" t="s">
        <v>458</v>
      </c>
      <c r="G89" s="1">
        <v>428271</v>
      </c>
      <c r="H89" s="1">
        <v>103689</v>
      </c>
      <c r="I89" s="1">
        <v>0</v>
      </c>
      <c r="J89" s="1">
        <v>531960</v>
      </c>
      <c r="K89" s="1"/>
      <c r="L89" s="13"/>
    </row>
    <row r="90" spans="1:12" x14ac:dyDescent="0.25">
      <c r="A90" s="15" t="s">
        <v>373</v>
      </c>
      <c r="B90" s="12" t="s">
        <v>415</v>
      </c>
      <c r="C90" s="15" t="s">
        <v>420</v>
      </c>
      <c r="D90" s="12" t="s">
        <v>429</v>
      </c>
      <c r="E90" s="15" t="s">
        <v>440</v>
      </c>
      <c r="F90" s="15" t="s">
        <v>440</v>
      </c>
      <c r="G90" s="1">
        <v>192051</v>
      </c>
      <c r="H90" s="1">
        <v>0</v>
      </c>
      <c r="I90" s="1">
        <v>13147</v>
      </c>
      <c r="J90" s="1">
        <v>205198</v>
      </c>
      <c r="K90" s="1"/>
      <c r="L90" s="13"/>
    </row>
    <row r="91" spans="1:12" x14ac:dyDescent="0.25">
      <c r="A91" s="15" t="s">
        <v>271</v>
      </c>
      <c r="B91" s="15" t="s">
        <v>406</v>
      </c>
      <c r="C91" s="15" t="s">
        <v>444</v>
      </c>
      <c r="D91" s="15" t="s">
        <v>411</v>
      </c>
      <c r="E91" s="15" t="s">
        <v>440</v>
      </c>
      <c r="F91" s="15" t="s">
        <v>440</v>
      </c>
      <c r="G91" s="1">
        <v>175831</v>
      </c>
      <c r="H91" s="1">
        <v>0</v>
      </c>
      <c r="I91" s="1">
        <v>11401</v>
      </c>
      <c r="J91" s="1">
        <v>187232</v>
      </c>
      <c r="K91" s="1"/>
      <c r="L91" s="13"/>
    </row>
    <row r="92" spans="1:12" x14ac:dyDescent="0.25">
      <c r="A92" s="15" t="s">
        <v>299</v>
      </c>
      <c r="B92" s="15" t="s">
        <v>435</v>
      </c>
      <c r="C92" s="15" t="s">
        <v>444</v>
      </c>
      <c r="D92" s="15" t="s">
        <v>411</v>
      </c>
      <c r="E92" s="15" t="s">
        <v>432</v>
      </c>
      <c r="F92" s="15" t="s">
        <v>433</v>
      </c>
      <c r="G92" s="1">
        <v>253849</v>
      </c>
      <c r="H92" s="1">
        <v>300880</v>
      </c>
      <c r="I92" s="1">
        <v>0</v>
      </c>
      <c r="J92" s="1">
        <v>554729</v>
      </c>
      <c r="K92" s="1"/>
      <c r="L92" s="13"/>
    </row>
    <row r="93" spans="1:12" x14ac:dyDescent="0.25">
      <c r="A93" s="15" t="s">
        <v>312</v>
      </c>
      <c r="B93" s="15" t="s">
        <v>435</v>
      </c>
      <c r="C93" s="15" t="s">
        <v>407</v>
      </c>
      <c r="D93" s="15" t="s">
        <v>429</v>
      </c>
      <c r="E93" s="15" t="s">
        <v>432</v>
      </c>
      <c r="F93" s="15" t="s">
        <v>437</v>
      </c>
      <c r="G93" s="1">
        <v>627938</v>
      </c>
      <c r="H93" s="1">
        <v>18342</v>
      </c>
      <c r="I93" s="1">
        <v>0</v>
      </c>
      <c r="J93" s="1">
        <v>646280</v>
      </c>
      <c r="K93" s="1"/>
      <c r="L93" s="13"/>
    </row>
    <row r="94" spans="1:12" x14ac:dyDescent="0.25">
      <c r="A94" s="15" t="s">
        <v>245</v>
      </c>
      <c r="B94" s="12" t="s">
        <v>406</v>
      </c>
      <c r="C94" s="15" t="s">
        <v>407</v>
      </c>
      <c r="D94" s="12" t="s">
        <v>408</v>
      </c>
      <c r="E94" s="12" t="s">
        <v>432</v>
      </c>
      <c r="F94" s="12" t="s">
        <v>433</v>
      </c>
      <c r="G94" s="1">
        <v>174171</v>
      </c>
      <c r="H94" s="1">
        <v>10569</v>
      </c>
      <c r="I94" s="1">
        <v>0</v>
      </c>
      <c r="J94" s="1">
        <v>184740</v>
      </c>
      <c r="K94" s="1"/>
      <c r="L94" s="13"/>
    </row>
    <row r="95" spans="1:12" x14ac:dyDescent="0.25">
      <c r="A95" s="15" t="s">
        <v>357</v>
      </c>
      <c r="B95" s="15" t="s">
        <v>415</v>
      </c>
      <c r="C95" s="15" t="s">
        <v>416</v>
      </c>
      <c r="D95" s="15" t="s">
        <v>429</v>
      </c>
      <c r="E95" s="15" t="s">
        <v>432</v>
      </c>
      <c r="F95" s="15" t="s">
        <v>434</v>
      </c>
      <c r="G95" s="1">
        <v>0</v>
      </c>
      <c r="H95" s="1">
        <v>89744</v>
      </c>
      <c r="I95" s="1">
        <v>0</v>
      </c>
      <c r="J95" s="1">
        <v>89744</v>
      </c>
      <c r="K95" s="1"/>
      <c r="L95" s="13"/>
    </row>
    <row r="96" spans="1:12" x14ac:dyDescent="0.25">
      <c r="A96" s="15" t="s">
        <v>380</v>
      </c>
      <c r="B96" s="15" t="s">
        <v>415</v>
      </c>
      <c r="C96" s="15" t="s">
        <v>416</v>
      </c>
      <c r="D96" s="15" t="s">
        <v>417</v>
      </c>
      <c r="E96" s="15" t="s">
        <v>432</v>
      </c>
      <c r="F96" s="15" t="s">
        <v>433</v>
      </c>
      <c r="G96" s="1">
        <v>0</v>
      </c>
      <c r="H96" s="1">
        <v>26849</v>
      </c>
      <c r="I96" s="1">
        <v>0</v>
      </c>
      <c r="J96" s="1">
        <v>26849</v>
      </c>
      <c r="K96" s="1"/>
      <c r="L96" s="13"/>
    </row>
    <row r="97" spans="1:12" x14ac:dyDescent="0.25">
      <c r="A97" s="15" t="s">
        <v>280</v>
      </c>
      <c r="B97" s="15" t="s">
        <v>406</v>
      </c>
      <c r="C97" s="15" t="s">
        <v>407</v>
      </c>
      <c r="D97" s="15" t="s">
        <v>408</v>
      </c>
      <c r="E97" s="15" t="s">
        <v>412</v>
      </c>
      <c r="F97" s="15" t="s">
        <v>421</v>
      </c>
      <c r="G97" s="1">
        <v>171252</v>
      </c>
      <c r="H97" s="1">
        <v>0</v>
      </c>
      <c r="I97" s="1">
        <v>0</v>
      </c>
      <c r="J97" s="1">
        <v>171252</v>
      </c>
      <c r="K97" s="1"/>
      <c r="L97" s="13"/>
    </row>
    <row r="98" spans="1:12" x14ac:dyDescent="0.25">
      <c r="A98" s="15" t="s">
        <v>239</v>
      </c>
      <c r="B98" s="12" t="s">
        <v>406</v>
      </c>
      <c r="C98" s="12" t="s">
        <v>414</v>
      </c>
      <c r="D98" s="15" t="s">
        <v>411</v>
      </c>
      <c r="E98" s="15" t="s">
        <v>412</v>
      </c>
      <c r="F98" s="15" t="s">
        <v>421</v>
      </c>
      <c r="G98" s="1">
        <v>186633</v>
      </c>
      <c r="H98" s="1">
        <v>0</v>
      </c>
      <c r="I98" s="1">
        <v>0</v>
      </c>
      <c r="J98" s="1">
        <v>186633</v>
      </c>
      <c r="K98" s="1"/>
      <c r="L98" s="13"/>
    </row>
    <row r="99" spans="1:12" x14ac:dyDescent="0.25">
      <c r="A99" s="15" t="s">
        <v>266</v>
      </c>
      <c r="B99" s="15" t="s">
        <v>425</v>
      </c>
      <c r="C99" s="12" t="s">
        <v>444</v>
      </c>
      <c r="D99" s="15" t="s">
        <v>422</v>
      </c>
      <c r="E99" s="15" t="s">
        <v>426</v>
      </c>
      <c r="F99" s="15" t="s">
        <v>427</v>
      </c>
      <c r="G99" s="1">
        <v>18244</v>
      </c>
      <c r="H99" s="1">
        <v>0</v>
      </c>
      <c r="I99" s="1">
        <v>0</v>
      </c>
      <c r="J99" s="1">
        <v>18244</v>
      </c>
      <c r="K99" s="1"/>
      <c r="L99" s="13"/>
    </row>
    <row r="100" spans="1:12" x14ac:dyDescent="0.25">
      <c r="A100" s="15" t="s">
        <v>241</v>
      </c>
      <c r="B100" s="15" t="s">
        <v>425</v>
      </c>
      <c r="C100" s="15" t="s">
        <v>420</v>
      </c>
      <c r="D100" s="12" t="s">
        <v>422</v>
      </c>
      <c r="E100" s="15" t="s">
        <v>418</v>
      </c>
      <c r="F100" s="15" t="s">
        <v>445</v>
      </c>
      <c r="G100" s="1">
        <v>18378</v>
      </c>
      <c r="H100" s="1">
        <v>0</v>
      </c>
      <c r="I100" s="1">
        <v>0</v>
      </c>
      <c r="J100" s="1">
        <v>18378</v>
      </c>
      <c r="K100" s="1"/>
      <c r="L100" s="13"/>
    </row>
    <row r="101" spans="1:12" x14ac:dyDescent="0.25">
      <c r="A101" s="15" t="s">
        <v>320</v>
      </c>
      <c r="B101" s="15" t="s">
        <v>406</v>
      </c>
      <c r="C101" s="12" t="s">
        <v>420</v>
      </c>
      <c r="D101" s="15" t="s">
        <v>411</v>
      </c>
      <c r="E101" s="15" t="s">
        <v>440</v>
      </c>
      <c r="F101" s="15" t="s">
        <v>440</v>
      </c>
      <c r="G101" s="1">
        <v>285211</v>
      </c>
      <c r="H101" s="1">
        <v>0</v>
      </c>
      <c r="I101" s="1">
        <v>19524</v>
      </c>
      <c r="J101" s="1">
        <v>304735</v>
      </c>
      <c r="K101" s="1"/>
      <c r="L101" s="13"/>
    </row>
    <row r="102" spans="1:12" x14ac:dyDescent="0.25">
      <c r="A102" s="15" t="s">
        <v>377</v>
      </c>
      <c r="B102" s="15" t="s">
        <v>406</v>
      </c>
      <c r="C102" s="15" t="s">
        <v>420</v>
      </c>
      <c r="D102" s="15" t="s">
        <v>411</v>
      </c>
      <c r="E102" s="15" t="s">
        <v>418</v>
      </c>
      <c r="F102" s="15" t="s">
        <v>445</v>
      </c>
      <c r="G102" s="1">
        <v>176341</v>
      </c>
      <c r="H102" s="1">
        <v>0</v>
      </c>
      <c r="I102" s="1">
        <v>21703</v>
      </c>
      <c r="J102" s="1">
        <v>198044</v>
      </c>
      <c r="K102" s="1"/>
      <c r="L102" s="13"/>
    </row>
    <row r="103" spans="1:12" x14ac:dyDescent="0.25">
      <c r="A103" s="15" t="s">
        <v>228</v>
      </c>
      <c r="B103" s="12" t="s">
        <v>435</v>
      </c>
      <c r="C103" s="15" t="s">
        <v>431</v>
      </c>
      <c r="D103" s="15" t="s">
        <v>411</v>
      </c>
      <c r="E103" s="12" t="s">
        <v>442</v>
      </c>
      <c r="F103" s="12" t="s">
        <v>456</v>
      </c>
      <c r="G103" s="1">
        <v>1032038</v>
      </c>
      <c r="H103" s="1">
        <v>0</v>
      </c>
      <c r="I103" s="1">
        <v>0</v>
      </c>
      <c r="J103" s="1">
        <v>1032038</v>
      </c>
      <c r="K103" s="1"/>
      <c r="L103" s="13"/>
    </row>
    <row r="104" spans="1:12" x14ac:dyDescent="0.25">
      <c r="A104" s="15" t="s">
        <v>311</v>
      </c>
      <c r="B104" s="15" t="s">
        <v>406</v>
      </c>
      <c r="C104" s="15" t="s">
        <v>430</v>
      </c>
      <c r="D104" s="15" t="s">
        <v>408</v>
      </c>
      <c r="E104" s="15" t="s">
        <v>440</v>
      </c>
      <c r="F104" s="15" t="s">
        <v>440</v>
      </c>
      <c r="G104" s="1">
        <v>195361</v>
      </c>
      <c r="H104" s="1">
        <v>69281</v>
      </c>
      <c r="I104" s="1">
        <v>13374</v>
      </c>
      <c r="J104" s="1">
        <v>278016</v>
      </c>
      <c r="K104" s="1"/>
      <c r="L104" s="13"/>
    </row>
    <row r="105" spans="1:12" x14ac:dyDescent="0.25">
      <c r="A105" s="15" t="s">
        <v>332</v>
      </c>
      <c r="B105" s="15" t="s">
        <v>406</v>
      </c>
      <c r="C105" s="15" t="s">
        <v>446</v>
      </c>
      <c r="D105" s="15" t="s">
        <v>408</v>
      </c>
      <c r="E105" s="15" t="s">
        <v>440</v>
      </c>
      <c r="F105" s="15" t="s">
        <v>440</v>
      </c>
      <c r="G105" s="1">
        <v>178616</v>
      </c>
      <c r="H105" s="1">
        <v>27550</v>
      </c>
      <c r="I105" s="1">
        <v>11732</v>
      </c>
      <c r="J105" s="1">
        <v>217898</v>
      </c>
      <c r="K105" s="1"/>
      <c r="L105" s="13"/>
    </row>
    <row r="106" spans="1:12" x14ac:dyDescent="0.25">
      <c r="A106" s="15" t="s">
        <v>382</v>
      </c>
      <c r="B106" s="12" t="s">
        <v>425</v>
      </c>
      <c r="C106" s="15" t="s">
        <v>420</v>
      </c>
      <c r="D106" s="15" t="s">
        <v>417</v>
      </c>
      <c r="E106" s="15" t="s">
        <v>432</v>
      </c>
      <c r="F106" s="15" t="s">
        <v>433</v>
      </c>
      <c r="G106" s="1">
        <v>0</v>
      </c>
      <c r="H106" s="1">
        <v>14217</v>
      </c>
      <c r="I106" s="1">
        <v>0</v>
      </c>
      <c r="J106" s="1">
        <v>14217</v>
      </c>
      <c r="K106" s="1"/>
      <c r="L106" s="13"/>
    </row>
    <row r="107" spans="1:12" x14ac:dyDescent="0.25">
      <c r="A107" s="15" t="s">
        <v>308</v>
      </c>
      <c r="B107" s="15" t="s">
        <v>406</v>
      </c>
      <c r="C107" s="15" t="s">
        <v>414</v>
      </c>
      <c r="D107" s="15" t="s">
        <v>408</v>
      </c>
      <c r="E107" s="15" t="s">
        <v>440</v>
      </c>
      <c r="F107" s="15" t="s">
        <v>440</v>
      </c>
      <c r="G107" s="1">
        <v>232979</v>
      </c>
      <c r="H107" s="1">
        <v>71252</v>
      </c>
      <c r="I107" s="1">
        <v>15948</v>
      </c>
      <c r="J107" s="1">
        <v>320179</v>
      </c>
      <c r="K107" s="1"/>
      <c r="L107" s="13"/>
    </row>
    <row r="108" spans="1:12" x14ac:dyDescent="0.25">
      <c r="A108" s="15" t="s">
        <v>381</v>
      </c>
      <c r="B108" s="15" t="s">
        <v>415</v>
      </c>
      <c r="C108" s="15" t="s">
        <v>444</v>
      </c>
      <c r="D108" s="15" t="s">
        <v>411</v>
      </c>
      <c r="E108" s="12" t="s">
        <v>418</v>
      </c>
      <c r="F108" s="12" t="s">
        <v>419</v>
      </c>
      <c r="G108" s="1">
        <v>33218</v>
      </c>
      <c r="H108" s="1">
        <v>0</v>
      </c>
      <c r="I108" s="1">
        <v>0</v>
      </c>
      <c r="J108" s="1">
        <v>33218</v>
      </c>
      <c r="K108" s="1"/>
      <c r="L108" s="13"/>
    </row>
    <row r="109" spans="1:12" x14ac:dyDescent="0.25">
      <c r="A109" s="15" t="s">
        <v>221</v>
      </c>
      <c r="B109" s="15" t="s">
        <v>425</v>
      </c>
      <c r="C109" s="15" t="s">
        <v>420</v>
      </c>
      <c r="D109" s="15" t="s">
        <v>422</v>
      </c>
      <c r="E109" s="15" t="s">
        <v>426</v>
      </c>
      <c r="F109" s="15" t="s">
        <v>427</v>
      </c>
      <c r="G109" s="1">
        <v>108000</v>
      </c>
      <c r="H109" s="1">
        <v>8717</v>
      </c>
      <c r="I109" s="1">
        <v>256</v>
      </c>
      <c r="J109" s="1">
        <v>116973</v>
      </c>
      <c r="K109" s="1"/>
      <c r="L109" s="13"/>
    </row>
    <row r="110" spans="1:12" x14ac:dyDescent="0.25">
      <c r="A110" s="15" t="s">
        <v>329</v>
      </c>
      <c r="B110" s="15" t="s">
        <v>406</v>
      </c>
      <c r="C110" s="15" t="s">
        <v>414</v>
      </c>
      <c r="D110" s="15" t="s">
        <v>411</v>
      </c>
      <c r="E110" s="15" t="s">
        <v>440</v>
      </c>
      <c r="F110" s="15" t="s">
        <v>440</v>
      </c>
      <c r="G110" s="1">
        <v>256515</v>
      </c>
      <c r="H110" s="1">
        <v>0</v>
      </c>
      <c r="I110" s="1">
        <v>17560</v>
      </c>
      <c r="J110" s="1">
        <v>274075</v>
      </c>
      <c r="K110" s="1"/>
      <c r="L110" s="13"/>
    </row>
    <row r="111" spans="1:12" x14ac:dyDescent="0.25">
      <c r="A111" s="15" t="s">
        <v>309</v>
      </c>
      <c r="B111" s="15" t="s">
        <v>406</v>
      </c>
      <c r="C111" s="15" t="s">
        <v>444</v>
      </c>
      <c r="D111" s="15" t="s">
        <v>411</v>
      </c>
      <c r="E111" s="15" t="s">
        <v>440</v>
      </c>
      <c r="F111" s="15" t="s">
        <v>440</v>
      </c>
      <c r="G111" s="1">
        <v>190366</v>
      </c>
      <c r="H111" s="1">
        <v>122101</v>
      </c>
      <c r="I111" s="1">
        <v>13032</v>
      </c>
      <c r="J111" s="1">
        <v>325499</v>
      </c>
      <c r="K111" s="1"/>
      <c r="L111" s="13"/>
    </row>
    <row r="112" spans="1:12" x14ac:dyDescent="0.25">
      <c r="A112" s="15" t="s">
        <v>306</v>
      </c>
      <c r="B112" s="15" t="s">
        <v>406</v>
      </c>
      <c r="C112" s="12" t="s">
        <v>431</v>
      </c>
      <c r="D112" s="12" t="s">
        <v>411</v>
      </c>
      <c r="E112" s="15" t="s">
        <v>432</v>
      </c>
      <c r="F112" s="15" t="s">
        <v>433</v>
      </c>
      <c r="G112" s="1">
        <v>176341</v>
      </c>
      <c r="H112" s="1">
        <v>0</v>
      </c>
      <c r="I112" s="1">
        <v>0</v>
      </c>
      <c r="J112" s="1">
        <v>176341</v>
      </c>
      <c r="K112" s="1"/>
      <c r="L112" s="13"/>
    </row>
    <row r="113" spans="1:12" x14ac:dyDescent="0.25">
      <c r="A113" s="15" t="s">
        <v>260</v>
      </c>
      <c r="B113" s="12" t="s">
        <v>425</v>
      </c>
      <c r="C113" s="15" t="s">
        <v>444</v>
      </c>
      <c r="D113" s="15" t="s">
        <v>422</v>
      </c>
      <c r="E113" s="12" t="s">
        <v>426</v>
      </c>
      <c r="F113" s="12" t="s">
        <v>427</v>
      </c>
      <c r="G113" s="1">
        <v>18266</v>
      </c>
      <c r="H113" s="1">
        <v>0</v>
      </c>
      <c r="I113" s="1">
        <v>0</v>
      </c>
      <c r="J113" s="1">
        <v>18266</v>
      </c>
      <c r="K113" s="1"/>
      <c r="L113" s="13"/>
    </row>
    <row r="114" spans="1:12" x14ac:dyDescent="0.25">
      <c r="A114" s="15" t="s">
        <v>346</v>
      </c>
      <c r="B114" s="12" t="s">
        <v>406</v>
      </c>
      <c r="C114" s="12" t="s">
        <v>431</v>
      </c>
      <c r="D114" s="12" t="s">
        <v>408</v>
      </c>
      <c r="E114" s="12" t="s">
        <v>440</v>
      </c>
      <c r="F114" s="12" t="s">
        <v>440</v>
      </c>
      <c r="G114" s="1">
        <v>176158</v>
      </c>
      <c r="H114" s="1">
        <v>0</v>
      </c>
      <c r="I114" s="1">
        <v>11564</v>
      </c>
      <c r="J114" s="1">
        <v>187722</v>
      </c>
      <c r="K114" s="1"/>
      <c r="L114" s="13"/>
    </row>
    <row r="115" spans="1:12" x14ac:dyDescent="0.25">
      <c r="A115" s="15" t="s">
        <v>355</v>
      </c>
      <c r="B115" s="12" t="s">
        <v>425</v>
      </c>
      <c r="C115" s="15" t="s">
        <v>457</v>
      </c>
      <c r="D115" s="12" t="s">
        <v>408</v>
      </c>
      <c r="E115" s="12" t="s">
        <v>418</v>
      </c>
      <c r="F115" s="12" t="s">
        <v>445</v>
      </c>
      <c r="G115" s="1">
        <v>112846</v>
      </c>
      <c r="H115" s="1">
        <v>0</v>
      </c>
      <c r="I115" s="1">
        <v>14090</v>
      </c>
      <c r="J115" s="1">
        <v>126936</v>
      </c>
      <c r="K115" s="1"/>
      <c r="L115" s="13"/>
    </row>
    <row r="116" spans="1:12" x14ac:dyDescent="0.25">
      <c r="A116" s="15" t="s">
        <v>317</v>
      </c>
      <c r="B116" s="15" t="s">
        <v>406</v>
      </c>
      <c r="C116" s="15" t="s">
        <v>457</v>
      </c>
      <c r="D116" s="15" t="s">
        <v>408</v>
      </c>
      <c r="E116" s="15" t="s">
        <v>440</v>
      </c>
      <c r="F116" s="15" t="s">
        <v>440</v>
      </c>
      <c r="G116" s="1">
        <v>176158</v>
      </c>
      <c r="H116" s="1">
        <v>28615</v>
      </c>
      <c r="I116" s="1">
        <v>11564</v>
      </c>
      <c r="J116" s="1">
        <v>216337</v>
      </c>
      <c r="K116" s="1"/>
      <c r="L116" s="13"/>
    </row>
    <row r="117" spans="1:12" x14ac:dyDescent="0.25">
      <c r="A117" s="15" t="s">
        <v>275</v>
      </c>
      <c r="B117" s="15" t="s">
        <v>425</v>
      </c>
      <c r="C117" s="15" t="s">
        <v>428</v>
      </c>
      <c r="D117" s="15" t="s">
        <v>408</v>
      </c>
      <c r="E117" s="15" t="s">
        <v>426</v>
      </c>
      <c r="F117" s="15" t="s">
        <v>427</v>
      </c>
      <c r="G117" s="1">
        <v>174952</v>
      </c>
      <c r="H117" s="1">
        <v>88722</v>
      </c>
      <c r="I117" s="1">
        <v>0</v>
      </c>
      <c r="J117" s="1">
        <v>263674</v>
      </c>
      <c r="K117" s="1"/>
      <c r="L117" s="13"/>
    </row>
    <row r="118" spans="1:12" x14ac:dyDescent="0.25">
      <c r="A118" s="15" t="s">
        <v>307</v>
      </c>
      <c r="B118" s="15" t="s">
        <v>406</v>
      </c>
      <c r="C118" s="15" t="s">
        <v>420</v>
      </c>
      <c r="D118" s="15" t="s">
        <v>411</v>
      </c>
      <c r="E118" s="12" t="s">
        <v>412</v>
      </c>
      <c r="F118" s="12" t="s">
        <v>413</v>
      </c>
      <c r="G118" s="1">
        <v>243005</v>
      </c>
      <c r="H118" s="1">
        <v>0</v>
      </c>
      <c r="I118" s="1">
        <v>0</v>
      </c>
      <c r="J118" s="1">
        <v>243005</v>
      </c>
      <c r="K118" s="1"/>
      <c r="L118" s="13"/>
    </row>
    <row r="119" spans="1:12" x14ac:dyDescent="0.25">
      <c r="A119" s="15" t="s">
        <v>331</v>
      </c>
      <c r="B119" s="12" t="s">
        <v>406</v>
      </c>
      <c r="C119" s="15" t="s">
        <v>436</v>
      </c>
      <c r="D119" s="12" t="s">
        <v>408</v>
      </c>
      <c r="E119" s="15" t="s">
        <v>440</v>
      </c>
      <c r="F119" s="15" t="s">
        <v>440</v>
      </c>
      <c r="G119" s="1">
        <v>177080</v>
      </c>
      <c r="H119" s="1">
        <v>39848</v>
      </c>
      <c r="I119" s="1">
        <v>12122</v>
      </c>
      <c r="J119" s="1">
        <v>229050</v>
      </c>
      <c r="K119" s="1"/>
      <c r="L119" s="13"/>
    </row>
    <row r="120" spans="1:12" x14ac:dyDescent="0.25">
      <c r="A120" s="15" t="s">
        <v>338</v>
      </c>
      <c r="B120" s="12" t="s">
        <v>406</v>
      </c>
      <c r="C120" s="15" t="s">
        <v>457</v>
      </c>
      <c r="D120" s="15" t="s">
        <v>408</v>
      </c>
      <c r="E120" s="15" t="s">
        <v>412</v>
      </c>
      <c r="F120" s="15" t="s">
        <v>423</v>
      </c>
      <c r="G120" s="1">
        <v>171252</v>
      </c>
      <c r="H120" s="1">
        <v>24165</v>
      </c>
      <c r="I120" s="1">
        <v>43938</v>
      </c>
      <c r="J120" s="1">
        <v>239355</v>
      </c>
      <c r="K120" s="1"/>
      <c r="L120" s="13"/>
    </row>
    <row r="121" spans="1:12" x14ac:dyDescent="0.25">
      <c r="A121" s="15" t="s">
        <v>304</v>
      </c>
      <c r="B121" s="15" t="s">
        <v>415</v>
      </c>
      <c r="C121" s="15" t="s">
        <v>414</v>
      </c>
      <c r="D121" s="15" t="s">
        <v>417</v>
      </c>
      <c r="E121" s="15" t="s">
        <v>418</v>
      </c>
      <c r="F121" s="15" t="s">
        <v>419</v>
      </c>
      <c r="G121" s="1">
        <v>0</v>
      </c>
      <c r="H121" s="1">
        <v>158054</v>
      </c>
      <c r="I121" s="1">
        <v>0</v>
      </c>
      <c r="J121" s="1">
        <v>158054</v>
      </c>
      <c r="K121" s="1"/>
      <c r="L121" s="13"/>
    </row>
    <row r="122" spans="1:12" x14ac:dyDescent="0.25">
      <c r="A122" s="15" t="s">
        <v>379</v>
      </c>
      <c r="B122" s="15" t="s">
        <v>406</v>
      </c>
      <c r="C122" s="15" t="s">
        <v>420</v>
      </c>
      <c r="D122" s="15" t="s">
        <v>417</v>
      </c>
      <c r="E122" s="15" t="s">
        <v>418</v>
      </c>
      <c r="F122" s="15" t="s">
        <v>419</v>
      </c>
      <c r="G122" s="1">
        <v>0</v>
      </c>
      <c r="H122" s="1">
        <v>2131</v>
      </c>
      <c r="I122" s="1">
        <v>0</v>
      </c>
      <c r="J122" s="1">
        <v>2131</v>
      </c>
      <c r="K122" s="1"/>
      <c r="L122" s="13"/>
    </row>
    <row r="123" spans="1:12" x14ac:dyDescent="0.25">
      <c r="A123" s="15" t="s">
        <v>305</v>
      </c>
      <c r="B123" s="15" t="s">
        <v>415</v>
      </c>
      <c r="C123" s="15" t="s">
        <v>407</v>
      </c>
      <c r="D123" s="15" t="s">
        <v>417</v>
      </c>
      <c r="E123" s="15" t="s">
        <v>418</v>
      </c>
      <c r="F123" s="15" t="s">
        <v>419</v>
      </c>
      <c r="G123" s="1">
        <v>0</v>
      </c>
      <c r="H123" s="1">
        <v>21439</v>
      </c>
      <c r="I123" s="1">
        <v>240155</v>
      </c>
      <c r="J123" s="1">
        <v>261594</v>
      </c>
      <c r="K123" s="1"/>
      <c r="L123" s="13"/>
    </row>
    <row r="124" spans="1:12" x14ac:dyDescent="0.25">
      <c r="A124" s="15" t="s">
        <v>342</v>
      </c>
      <c r="B124" s="12" t="s">
        <v>415</v>
      </c>
      <c r="C124" s="15" t="s">
        <v>431</v>
      </c>
      <c r="D124" s="12" t="s">
        <v>417</v>
      </c>
      <c r="E124" s="12" t="s">
        <v>418</v>
      </c>
      <c r="F124" s="12" t="s">
        <v>419</v>
      </c>
      <c r="G124" s="1">
        <v>0</v>
      </c>
      <c r="H124" s="1">
        <v>28838</v>
      </c>
      <c r="I124" s="1">
        <v>0</v>
      </c>
      <c r="J124" s="1">
        <v>28838</v>
      </c>
      <c r="K124" s="1"/>
      <c r="L124" s="13"/>
    </row>
    <row r="125" spans="1:12" x14ac:dyDescent="0.25">
      <c r="A125" s="15" t="s">
        <v>282</v>
      </c>
      <c r="B125" s="15" t="s">
        <v>415</v>
      </c>
      <c r="C125" s="15" t="s">
        <v>436</v>
      </c>
      <c r="D125" s="12" t="s">
        <v>417</v>
      </c>
      <c r="E125" s="15" t="s">
        <v>418</v>
      </c>
      <c r="F125" s="15" t="s">
        <v>419</v>
      </c>
      <c r="G125" s="1">
        <v>0</v>
      </c>
      <c r="H125" s="1">
        <v>24683</v>
      </c>
      <c r="I125" s="1">
        <v>0</v>
      </c>
      <c r="J125" s="1">
        <v>24683</v>
      </c>
      <c r="K125" s="1"/>
      <c r="L125" s="13"/>
    </row>
    <row r="126" spans="1:12" x14ac:dyDescent="0.25">
      <c r="A126" s="15" t="s">
        <v>310</v>
      </c>
      <c r="B126" s="12" t="s">
        <v>415</v>
      </c>
      <c r="C126" s="15" t="s">
        <v>428</v>
      </c>
      <c r="D126" s="15" t="s">
        <v>417</v>
      </c>
      <c r="E126" s="12" t="s">
        <v>418</v>
      </c>
      <c r="F126" s="15" t="s">
        <v>419</v>
      </c>
      <c r="G126" s="1">
        <v>0</v>
      </c>
      <c r="H126" s="1">
        <v>18668</v>
      </c>
      <c r="I126" s="1">
        <v>0</v>
      </c>
      <c r="J126" s="1">
        <v>18668</v>
      </c>
      <c r="K126" s="1"/>
      <c r="L126" s="13"/>
    </row>
    <row r="127" spans="1:12" x14ac:dyDescent="0.25">
      <c r="A127" s="15" t="s">
        <v>372</v>
      </c>
      <c r="B127" s="12" t="s">
        <v>425</v>
      </c>
      <c r="C127" s="12" t="s">
        <v>420</v>
      </c>
      <c r="D127" s="12" t="s">
        <v>417</v>
      </c>
      <c r="E127" s="15" t="s">
        <v>418</v>
      </c>
      <c r="F127" s="15" t="s">
        <v>419</v>
      </c>
      <c r="G127" s="1">
        <v>0</v>
      </c>
      <c r="H127" s="1">
        <v>125653</v>
      </c>
      <c r="I127" s="1">
        <v>0</v>
      </c>
      <c r="J127" s="1">
        <v>125653</v>
      </c>
      <c r="K127" s="1"/>
      <c r="L127" s="13"/>
    </row>
    <row r="128" spans="1:12" x14ac:dyDescent="0.25">
      <c r="A128" s="15" t="s">
        <v>265</v>
      </c>
      <c r="B128" s="15" t="s">
        <v>415</v>
      </c>
      <c r="C128" s="15" t="s">
        <v>420</v>
      </c>
      <c r="D128" s="15" t="s">
        <v>417</v>
      </c>
      <c r="E128" s="15" t="s">
        <v>418</v>
      </c>
      <c r="F128" s="15" t="s">
        <v>419</v>
      </c>
      <c r="G128" s="1">
        <v>0</v>
      </c>
      <c r="H128" s="1">
        <v>2131</v>
      </c>
      <c r="I128" s="1">
        <v>0</v>
      </c>
      <c r="J128" s="1">
        <v>2131</v>
      </c>
      <c r="K128" s="1"/>
      <c r="L128" s="13"/>
    </row>
    <row r="129" spans="1:12" x14ac:dyDescent="0.25">
      <c r="A129" s="15" t="s">
        <v>350</v>
      </c>
      <c r="B129" s="12" t="s">
        <v>406</v>
      </c>
      <c r="C129" s="15" t="s">
        <v>407</v>
      </c>
      <c r="D129" s="15" t="s">
        <v>422</v>
      </c>
      <c r="E129" s="12" t="s">
        <v>412</v>
      </c>
      <c r="F129" s="12" t="s">
        <v>423</v>
      </c>
      <c r="G129" s="1">
        <v>108645</v>
      </c>
      <c r="H129" s="1">
        <v>0</v>
      </c>
      <c r="I129" s="1">
        <v>0</v>
      </c>
      <c r="J129" s="1">
        <v>108645</v>
      </c>
      <c r="K129" s="1"/>
      <c r="L129" s="13"/>
    </row>
    <row r="130" spans="1:12" x14ac:dyDescent="0.25">
      <c r="A130" s="15" t="s">
        <v>339</v>
      </c>
      <c r="B130" s="12" t="s">
        <v>406</v>
      </c>
      <c r="C130" s="15" t="s">
        <v>428</v>
      </c>
      <c r="D130" s="12" t="s">
        <v>422</v>
      </c>
      <c r="E130" s="15" t="s">
        <v>412</v>
      </c>
      <c r="F130" s="15" t="s">
        <v>423</v>
      </c>
      <c r="G130" s="1">
        <v>166164</v>
      </c>
      <c r="H130" s="1">
        <v>4849</v>
      </c>
      <c r="I130" s="1">
        <v>36868</v>
      </c>
      <c r="J130" s="1">
        <v>207881</v>
      </c>
      <c r="K130" s="1"/>
      <c r="L130" s="13"/>
    </row>
    <row r="131" spans="1:12" x14ac:dyDescent="0.25">
      <c r="A131" s="15" t="s">
        <v>289</v>
      </c>
      <c r="B131" s="12" t="s">
        <v>406</v>
      </c>
      <c r="C131" s="15" t="s">
        <v>414</v>
      </c>
      <c r="D131" s="15" t="s">
        <v>408</v>
      </c>
      <c r="E131" s="12" t="s">
        <v>412</v>
      </c>
      <c r="F131" s="12" t="s">
        <v>423</v>
      </c>
      <c r="G131" s="1">
        <v>173221</v>
      </c>
      <c r="H131" s="1">
        <v>77450</v>
      </c>
      <c r="I131" s="1">
        <v>59350</v>
      </c>
      <c r="J131" s="1">
        <v>310021</v>
      </c>
      <c r="K131" s="1"/>
      <c r="L131" s="13"/>
    </row>
    <row r="132" spans="1:12" x14ac:dyDescent="0.25">
      <c r="A132" s="15" t="s">
        <v>367</v>
      </c>
      <c r="B132" s="12" t="s">
        <v>406</v>
      </c>
      <c r="C132" s="15" t="s">
        <v>431</v>
      </c>
      <c r="D132" s="15" t="s">
        <v>422</v>
      </c>
      <c r="E132" s="15" t="s">
        <v>412</v>
      </c>
      <c r="F132" s="15" t="s">
        <v>423</v>
      </c>
      <c r="G132" s="1">
        <v>166164</v>
      </c>
      <c r="H132" s="1">
        <v>26063</v>
      </c>
      <c r="I132" s="1">
        <v>0</v>
      </c>
      <c r="J132" s="1">
        <v>192227</v>
      </c>
      <c r="K132" s="1"/>
      <c r="L132" s="13"/>
    </row>
    <row r="133" spans="1:12" x14ac:dyDescent="0.25">
      <c r="A133" s="15" t="s">
        <v>286</v>
      </c>
      <c r="B133" s="12" t="s">
        <v>406</v>
      </c>
      <c r="C133" s="15" t="s">
        <v>407</v>
      </c>
      <c r="D133" s="15" t="s">
        <v>422</v>
      </c>
      <c r="E133" s="12" t="s">
        <v>412</v>
      </c>
      <c r="F133" s="12" t="s">
        <v>423</v>
      </c>
      <c r="G133" s="1">
        <v>67415</v>
      </c>
      <c r="H133" s="1">
        <v>0</v>
      </c>
      <c r="I133" s="1">
        <v>0</v>
      </c>
      <c r="J133" s="1">
        <v>67415</v>
      </c>
      <c r="K133" s="1"/>
      <c r="L133" s="13"/>
    </row>
    <row r="134" spans="1:12" x14ac:dyDescent="0.25">
      <c r="A134" s="15" t="s">
        <v>365</v>
      </c>
      <c r="B134" s="15" t="s">
        <v>406</v>
      </c>
      <c r="C134" s="15" t="s">
        <v>430</v>
      </c>
      <c r="D134" s="15" t="s">
        <v>422</v>
      </c>
      <c r="E134" s="12" t="s">
        <v>412</v>
      </c>
      <c r="F134" s="12" t="s">
        <v>423</v>
      </c>
      <c r="G134" s="1">
        <v>103994</v>
      </c>
      <c r="H134" s="1">
        <v>0</v>
      </c>
      <c r="I134" s="1">
        <v>0</v>
      </c>
      <c r="J134" s="1">
        <v>103994</v>
      </c>
      <c r="K134" s="1"/>
      <c r="L134" s="13"/>
    </row>
    <row r="135" spans="1:12" x14ac:dyDescent="0.25">
      <c r="A135" s="15" t="s">
        <v>337</v>
      </c>
      <c r="B135" s="15" t="s">
        <v>406</v>
      </c>
      <c r="C135" s="15" t="s">
        <v>420</v>
      </c>
      <c r="D135" s="15" t="s">
        <v>422</v>
      </c>
      <c r="E135" s="15" t="s">
        <v>412</v>
      </c>
      <c r="F135" s="15" t="s">
        <v>423</v>
      </c>
      <c r="G135" s="1">
        <v>166164</v>
      </c>
      <c r="H135" s="1">
        <v>0</v>
      </c>
      <c r="I135" s="1">
        <v>0</v>
      </c>
      <c r="J135" s="1">
        <v>166164</v>
      </c>
      <c r="K135" s="1"/>
      <c r="L135" s="13"/>
    </row>
    <row r="136" spans="1:12" x14ac:dyDescent="0.25">
      <c r="A136" s="15" t="s">
        <v>278</v>
      </c>
      <c r="B136" s="15" t="s">
        <v>406</v>
      </c>
      <c r="C136" s="12" t="s">
        <v>463</v>
      </c>
      <c r="D136" s="12" t="s">
        <v>422</v>
      </c>
      <c r="E136" s="15" t="s">
        <v>412</v>
      </c>
      <c r="F136" s="15" t="s">
        <v>423</v>
      </c>
      <c r="G136" s="1">
        <v>166164</v>
      </c>
      <c r="H136" s="1">
        <v>0</v>
      </c>
      <c r="I136" s="1">
        <v>0</v>
      </c>
      <c r="J136" s="1">
        <v>166164</v>
      </c>
      <c r="K136" s="1"/>
      <c r="L136" s="13"/>
    </row>
    <row r="137" spans="1:12" x14ac:dyDescent="0.25">
      <c r="A137" s="15" t="s">
        <v>333</v>
      </c>
      <c r="B137" s="15" t="s">
        <v>406</v>
      </c>
      <c r="C137" s="15" t="s">
        <v>430</v>
      </c>
      <c r="D137" s="15" t="s">
        <v>422</v>
      </c>
      <c r="E137" s="15" t="s">
        <v>412</v>
      </c>
      <c r="F137" s="15" t="s">
        <v>423</v>
      </c>
      <c r="G137" s="1">
        <v>111640</v>
      </c>
      <c r="H137" s="1">
        <v>0</v>
      </c>
      <c r="I137" s="1">
        <v>0</v>
      </c>
      <c r="J137" s="1">
        <v>111640</v>
      </c>
      <c r="K137" s="1"/>
      <c r="L137" s="13"/>
    </row>
    <row r="138" spans="1:12" x14ac:dyDescent="0.25">
      <c r="A138" s="15" t="s">
        <v>285</v>
      </c>
      <c r="B138" s="15" t="s">
        <v>406</v>
      </c>
      <c r="C138" s="15" t="s">
        <v>407</v>
      </c>
      <c r="D138" s="15" t="s">
        <v>422</v>
      </c>
      <c r="E138" s="15" t="s">
        <v>412</v>
      </c>
      <c r="F138" s="15" t="s">
        <v>423</v>
      </c>
      <c r="G138" s="1">
        <v>165703</v>
      </c>
      <c r="H138" s="1">
        <v>0</v>
      </c>
      <c r="I138" s="1">
        <v>0</v>
      </c>
      <c r="J138" s="1">
        <v>165703</v>
      </c>
      <c r="K138" s="1"/>
      <c r="L138" s="13"/>
    </row>
    <row r="139" spans="1:12" x14ac:dyDescent="0.25">
      <c r="A139" s="15" t="s">
        <v>343</v>
      </c>
      <c r="B139" s="12" t="s">
        <v>415</v>
      </c>
      <c r="C139" s="15" t="s">
        <v>416</v>
      </c>
      <c r="D139" s="12" t="s">
        <v>417</v>
      </c>
      <c r="E139" s="12" t="s">
        <v>440</v>
      </c>
      <c r="F139" s="12" t="s">
        <v>440</v>
      </c>
      <c r="G139" s="1">
        <v>0</v>
      </c>
      <c r="H139" s="1">
        <v>20767</v>
      </c>
      <c r="I139" s="1">
        <v>0</v>
      </c>
      <c r="J139" s="1">
        <v>20767</v>
      </c>
      <c r="K139" s="1"/>
      <c r="L139" s="13"/>
    </row>
    <row r="140" spans="1:12" x14ac:dyDescent="0.25">
      <c r="A140" s="15" t="s">
        <v>358</v>
      </c>
      <c r="B140" s="15" t="s">
        <v>435</v>
      </c>
      <c r="C140" s="15" t="s">
        <v>428</v>
      </c>
      <c r="D140" s="15" t="s">
        <v>429</v>
      </c>
      <c r="E140" s="15" t="s">
        <v>438</v>
      </c>
      <c r="F140" s="15" t="s">
        <v>439</v>
      </c>
      <c r="G140" s="1">
        <v>159573</v>
      </c>
      <c r="H140" s="1">
        <v>22368</v>
      </c>
      <c r="I140" s="1">
        <v>257062</v>
      </c>
      <c r="J140" s="1">
        <v>439003</v>
      </c>
      <c r="K140" s="1"/>
      <c r="L140" s="13"/>
    </row>
    <row r="141" spans="1:12" x14ac:dyDescent="0.25">
      <c r="A141" s="15" t="s">
        <v>390</v>
      </c>
      <c r="B141" s="12" t="s">
        <v>425</v>
      </c>
      <c r="C141" s="12" t="s">
        <v>430</v>
      </c>
      <c r="D141" s="12" t="s">
        <v>417</v>
      </c>
      <c r="E141" s="12" t="s">
        <v>438</v>
      </c>
      <c r="F141" s="12" t="s">
        <v>459</v>
      </c>
      <c r="G141" s="1">
        <v>0</v>
      </c>
      <c r="H141" s="1">
        <v>0</v>
      </c>
      <c r="I141" s="1">
        <v>3000</v>
      </c>
      <c r="J141" s="1">
        <v>3000</v>
      </c>
      <c r="K141" s="1"/>
      <c r="L141" s="13"/>
    </row>
    <row r="142" spans="1:12" x14ac:dyDescent="0.25">
      <c r="A142" s="15" t="s">
        <v>251</v>
      </c>
      <c r="B142" s="15" t="s">
        <v>406</v>
      </c>
      <c r="C142" s="15" t="s">
        <v>430</v>
      </c>
      <c r="D142" s="15" t="s">
        <v>408</v>
      </c>
      <c r="E142" s="12" t="s">
        <v>412</v>
      </c>
      <c r="F142" s="15" t="s">
        <v>413</v>
      </c>
      <c r="G142" s="1">
        <v>208030</v>
      </c>
      <c r="H142" s="1">
        <v>0</v>
      </c>
      <c r="I142" s="1">
        <v>0</v>
      </c>
      <c r="J142" s="1">
        <v>208030</v>
      </c>
      <c r="K142" s="1"/>
      <c r="L142" s="13"/>
    </row>
    <row r="143" spans="1:12" x14ac:dyDescent="0.25">
      <c r="A143" s="15" t="s">
        <v>354</v>
      </c>
      <c r="B143" s="12" t="s">
        <v>415</v>
      </c>
      <c r="C143" s="15" t="s">
        <v>414</v>
      </c>
      <c r="D143" s="12" t="s">
        <v>417</v>
      </c>
      <c r="E143" s="12" t="s">
        <v>418</v>
      </c>
      <c r="F143" s="12" t="s">
        <v>445</v>
      </c>
      <c r="G143" s="1">
        <v>0</v>
      </c>
      <c r="H143" s="1">
        <v>151294</v>
      </c>
      <c r="I143" s="1">
        <v>0</v>
      </c>
      <c r="J143" s="1">
        <v>151294</v>
      </c>
      <c r="K143" s="1"/>
      <c r="L143" s="13"/>
    </row>
    <row r="144" spans="1:12" x14ac:dyDescent="0.25">
      <c r="A144" s="15" t="s">
        <v>218</v>
      </c>
      <c r="B144" s="15" t="s">
        <v>406</v>
      </c>
      <c r="C144" s="15" t="s">
        <v>457</v>
      </c>
      <c r="D144" s="15" t="s">
        <v>408</v>
      </c>
      <c r="E144" s="15" t="s">
        <v>432</v>
      </c>
      <c r="F144" s="15" t="s">
        <v>433</v>
      </c>
      <c r="G144" s="1">
        <v>264765</v>
      </c>
      <c r="H144" s="1">
        <v>116512</v>
      </c>
      <c r="I144" s="1">
        <v>10000</v>
      </c>
      <c r="J144" s="1">
        <v>391277</v>
      </c>
      <c r="K144" s="1"/>
      <c r="L144" s="13"/>
    </row>
    <row r="145" spans="1:12" x14ac:dyDescent="0.25">
      <c r="A145" s="15" t="s">
        <v>368</v>
      </c>
      <c r="B145" s="15" t="s">
        <v>425</v>
      </c>
      <c r="C145" s="15" t="s">
        <v>414</v>
      </c>
      <c r="D145" s="15" t="s">
        <v>411</v>
      </c>
      <c r="E145" s="15" t="s">
        <v>409</v>
      </c>
      <c r="F145" s="15" t="s">
        <v>410</v>
      </c>
      <c r="G145" s="1">
        <v>113691</v>
      </c>
      <c r="H145" s="1">
        <v>0</v>
      </c>
      <c r="I145" s="1">
        <v>0</v>
      </c>
      <c r="J145" s="1">
        <v>113691</v>
      </c>
      <c r="K145" s="1"/>
      <c r="L145" s="13"/>
    </row>
    <row r="146" spans="1:12" x14ac:dyDescent="0.25">
      <c r="A146" s="15" t="s">
        <v>351</v>
      </c>
      <c r="B146" s="12" t="s">
        <v>415</v>
      </c>
      <c r="C146" s="15" t="s">
        <v>457</v>
      </c>
      <c r="D146" s="12" t="s">
        <v>417</v>
      </c>
      <c r="E146" s="12" t="s">
        <v>418</v>
      </c>
      <c r="F146" s="12" t="s">
        <v>419</v>
      </c>
      <c r="G146" s="1">
        <v>0</v>
      </c>
      <c r="H146" s="1">
        <v>12008</v>
      </c>
      <c r="I146" s="1">
        <v>0</v>
      </c>
      <c r="J146" s="1">
        <v>12008</v>
      </c>
      <c r="K146" s="1"/>
      <c r="L146" s="13"/>
    </row>
    <row r="147" spans="1:12" x14ac:dyDescent="0.25">
      <c r="A147" s="15" t="s">
        <v>393</v>
      </c>
      <c r="B147" s="15" t="s">
        <v>406</v>
      </c>
      <c r="C147" s="15" t="s">
        <v>414</v>
      </c>
      <c r="D147" s="12" t="s">
        <v>411</v>
      </c>
      <c r="E147" s="15" t="s">
        <v>418</v>
      </c>
      <c r="F147" s="15" t="s">
        <v>419</v>
      </c>
      <c r="G147" s="1">
        <v>76567</v>
      </c>
      <c r="H147" s="1">
        <v>0</v>
      </c>
      <c r="I147" s="1">
        <v>0</v>
      </c>
      <c r="J147" s="1">
        <v>76567</v>
      </c>
      <c r="K147" s="1"/>
      <c r="L147" s="13"/>
    </row>
    <row r="148" spans="1:12" x14ac:dyDescent="0.25">
      <c r="A148" s="15" t="s">
        <v>316</v>
      </c>
      <c r="B148" s="12" t="s">
        <v>406</v>
      </c>
      <c r="C148" s="15" t="s">
        <v>414</v>
      </c>
      <c r="D148" s="15" t="s">
        <v>441</v>
      </c>
      <c r="E148" s="12" t="s">
        <v>442</v>
      </c>
      <c r="F148" s="12" t="s">
        <v>451</v>
      </c>
      <c r="G148" s="1">
        <v>244517</v>
      </c>
      <c r="H148" s="1">
        <v>77118</v>
      </c>
      <c r="I148" s="1">
        <v>0</v>
      </c>
      <c r="J148" s="1">
        <v>321635</v>
      </c>
      <c r="K148" s="1"/>
      <c r="L148" s="13"/>
    </row>
    <row r="149" spans="1:12" x14ac:dyDescent="0.25">
      <c r="A149" s="15" t="s">
        <v>319</v>
      </c>
      <c r="B149" s="12" t="s">
        <v>406</v>
      </c>
      <c r="C149" s="15" t="s">
        <v>420</v>
      </c>
      <c r="D149" s="12" t="s">
        <v>411</v>
      </c>
      <c r="E149" s="15" t="s">
        <v>432</v>
      </c>
      <c r="F149" s="15" t="s">
        <v>433</v>
      </c>
      <c r="G149" s="1">
        <v>228834</v>
      </c>
      <c r="H149" s="1">
        <v>0</v>
      </c>
      <c r="I149" s="1">
        <v>0</v>
      </c>
      <c r="J149" s="1">
        <v>228834</v>
      </c>
      <c r="K149" s="1"/>
      <c r="L149" s="13"/>
    </row>
    <row r="150" spans="1:12" x14ac:dyDescent="0.25">
      <c r="A150" s="15" t="s">
        <v>263</v>
      </c>
      <c r="B150" s="15" t="s">
        <v>425</v>
      </c>
      <c r="C150" s="15" t="s">
        <v>431</v>
      </c>
      <c r="D150" s="15" t="s">
        <v>422</v>
      </c>
      <c r="E150" s="12" t="s">
        <v>426</v>
      </c>
      <c r="F150" s="15" t="s">
        <v>427</v>
      </c>
      <c r="G150" s="1">
        <v>31815</v>
      </c>
      <c r="H150" s="1">
        <v>0</v>
      </c>
      <c r="I150" s="1">
        <v>0</v>
      </c>
      <c r="J150" s="1">
        <v>31815</v>
      </c>
      <c r="K150" s="1"/>
      <c r="L150" s="13"/>
    </row>
    <row r="151" spans="1:12" x14ac:dyDescent="0.25">
      <c r="A151" s="15" t="s">
        <v>301</v>
      </c>
      <c r="B151" s="12" t="s">
        <v>425</v>
      </c>
      <c r="C151" s="15" t="s">
        <v>436</v>
      </c>
      <c r="D151" s="15" t="s">
        <v>408</v>
      </c>
      <c r="E151" s="15" t="s">
        <v>409</v>
      </c>
      <c r="F151" s="15" t="s">
        <v>410</v>
      </c>
      <c r="G151" s="1">
        <v>112846</v>
      </c>
      <c r="H151" s="1">
        <v>17454</v>
      </c>
      <c r="I151" s="1">
        <v>0</v>
      </c>
      <c r="J151" s="1">
        <v>130300</v>
      </c>
      <c r="K151" s="1"/>
      <c r="L151" s="13"/>
    </row>
    <row r="152" spans="1:12" x14ac:dyDescent="0.25">
      <c r="A152" s="15" t="s">
        <v>334</v>
      </c>
      <c r="B152" s="15" t="s">
        <v>406</v>
      </c>
      <c r="C152" s="15" t="s">
        <v>428</v>
      </c>
      <c r="D152" s="12" t="s">
        <v>422</v>
      </c>
      <c r="E152" s="15" t="s">
        <v>412</v>
      </c>
      <c r="F152" s="15" t="s">
        <v>423</v>
      </c>
      <c r="G152" s="1">
        <v>53475</v>
      </c>
      <c r="H152" s="1">
        <v>0</v>
      </c>
      <c r="I152" s="1">
        <v>0</v>
      </c>
      <c r="J152" s="1">
        <v>53475</v>
      </c>
      <c r="K152" s="1"/>
      <c r="L152" s="13"/>
    </row>
    <row r="153" spans="1:12" x14ac:dyDescent="0.25">
      <c r="A153" s="15" t="s">
        <v>288</v>
      </c>
      <c r="B153" s="12" t="s">
        <v>406</v>
      </c>
      <c r="C153" s="12" t="s">
        <v>436</v>
      </c>
      <c r="D153" s="12" t="s">
        <v>408</v>
      </c>
      <c r="E153" s="15" t="s">
        <v>412</v>
      </c>
      <c r="F153" s="15" t="s">
        <v>423</v>
      </c>
      <c r="G153" s="1">
        <v>171252</v>
      </c>
      <c r="H153" s="1">
        <v>3975</v>
      </c>
      <c r="I153" s="1">
        <v>0</v>
      </c>
      <c r="J153" s="1">
        <v>175227</v>
      </c>
      <c r="K153" s="1"/>
      <c r="L153" s="13"/>
    </row>
    <row r="154" spans="1:12" x14ac:dyDescent="0.25">
      <c r="A154" s="15" t="s">
        <v>302</v>
      </c>
      <c r="B154" s="12" t="s">
        <v>406</v>
      </c>
      <c r="C154" s="15" t="s">
        <v>436</v>
      </c>
      <c r="D154" s="15" t="s">
        <v>408</v>
      </c>
      <c r="E154" s="15" t="s">
        <v>426</v>
      </c>
      <c r="F154" s="15" t="s">
        <v>427</v>
      </c>
      <c r="G154" s="1">
        <v>171252</v>
      </c>
      <c r="H154" s="1">
        <v>38960</v>
      </c>
      <c r="I154" s="1">
        <v>0</v>
      </c>
      <c r="J154" s="1">
        <v>210212</v>
      </c>
      <c r="K154" s="1"/>
      <c r="L154" s="13"/>
    </row>
    <row r="155" spans="1:12" x14ac:dyDescent="0.25">
      <c r="A155" s="15" t="s">
        <v>397</v>
      </c>
      <c r="B155" s="15" t="s">
        <v>406</v>
      </c>
      <c r="C155" s="15" t="s">
        <v>430</v>
      </c>
      <c r="D155" s="15" t="s">
        <v>408</v>
      </c>
      <c r="E155" s="15" t="s">
        <v>432</v>
      </c>
      <c r="F155" s="15" t="s">
        <v>434</v>
      </c>
      <c r="G155" s="1">
        <v>171252</v>
      </c>
      <c r="H155" s="1">
        <v>38071</v>
      </c>
      <c r="I155" s="1">
        <v>0</v>
      </c>
      <c r="J155" s="1">
        <v>209323</v>
      </c>
      <c r="K155" s="1"/>
      <c r="L155" s="13"/>
    </row>
    <row r="156" spans="1:12" x14ac:dyDescent="0.25">
      <c r="A156" s="15" t="s">
        <v>370</v>
      </c>
      <c r="B156" s="15" t="s">
        <v>406</v>
      </c>
      <c r="C156" s="15" t="s">
        <v>407</v>
      </c>
      <c r="D156" s="15" t="s">
        <v>408</v>
      </c>
      <c r="E156" s="15" t="s">
        <v>426</v>
      </c>
      <c r="F156" s="15" t="s">
        <v>427</v>
      </c>
      <c r="G156" s="1">
        <v>171252</v>
      </c>
      <c r="H156" s="1">
        <v>39654</v>
      </c>
      <c r="I156" s="1">
        <v>0</v>
      </c>
      <c r="J156" s="1">
        <v>210906</v>
      </c>
      <c r="K156" s="1"/>
      <c r="L156" s="13"/>
    </row>
    <row r="157" spans="1:12" x14ac:dyDescent="0.25">
      <c r="A157" s="15" t="s">
        <v>349</v>
      </c>
      <c r="B157" s="12" t="s">
        <v>435</v>
      </c>
      <c r="C157" s="15" t="s">
        <v>428</v>
      </c>
      <c r="D157" s="15" t="s">
        <v>429</v>
      </c>
      <c r="E157" s="12" t="s">
        <v>438</v>
      </c>
      <c r="F157" s="12" t="s">
        <v>459</v>
      </c>
      <c r="G157" s="1">
        <v>428271</v>
      </c>
      <c r="H157" s="1">
        <v>112547</v>
      </c>
      <c r="I157" s="1">
        <v>6000</v>
      </c>
      <c r="J157" s="1">
        <v>546818</v>
      </c>
      <c r="K157" s="1"/>
      <c r="L157" s="13"/>
    </row>
    <row r="158" spans="1:12" x14ac:dyDescent="0.25">
      <c r="A158" s="15" t="s">
        <v>291</v>
      </c>
      <c r="B158" s="12" t="s">
        <v>406</v>
      </c>
      <c r="C158" s="15" t="s">
        <v>430</v>
      </c>
      <c r="D158" s="15" t="s">
        <v>408</v>
      </c>
      <c r="E158" s="12" t="s">
        <v>412</v>
      </c>
      <c r="F158" s="12" t="s">
        <v>421</v>
      </c>
      <c r="G158" s="1">
        <v>171252</v>
      </c>
      <c r="H158" s="1">
        <v>40847</v>
      </c>
      <c r="I158" s="1">
        <v>0</v>
      </c>
      <c r="J158" s="1">
        <v>212099</v>
      </c>
      <c r="K158" s="1"/>
      <c r="L158" s="13"/>
    </row>
    <row r="159" spans="1:12" x14ac:dyDescent="0.25">
      <c r="A159" s="15" t="s">
        <v>279</v>
      </c>
      <c r="B159" s="12" t="s">
        <v>425</v>
      </c>
      <c r="C159" s="15" t="s">
        <v>414</v>
      </c>
      <c r="D159" s="15" t="s">
        <v>411</v>
      </c>
      <c r="E159" s="15" t="s">
        <v>418</v>
      </c>
      <c r="F159" s="15" t="s">
        <v>419</v>
      </c>
      <c r="G159" s="1">
        <v>225181</v>
      </c>
      <c r="H159" s="1">
        <v>4263</v>
      </c>
      <c r="I159" s="1">
        <v>0</v>
      </c>
      <c r="J159" s="1">
        <v>229444</v>
      </c>
      <c r="K159" s="1"/>
      <c r="L159" s="13"/>
    </row>
    <row r="160" spans="1:12" x14ac:dyDescent="0.25">
      <c r="A160" s="15" t="s">
        <v>252</v>
      </c>
      <c r="B160" s="15" t="s">
        <v>406</v>
      </c>
      <c r="C160" s="15" t="s">
        <v>420</v>
      </c>
      <c r="D160" s="15" t="s">
        <v>411</v>
      </c>
      <c r="E160" s="15" t="s">
        <v>418</v>
      </c>
      <c r="F160" s="15" t="s">
        <v>419</v>
      </c>
      <c r="G160" s="1">
        <v>176167</v>
      </c>
      <c r="H160" s="1">
        <v>7389</v>
      </c>
      <c r="I160" s="1">
        <v>207951</v>
      </c>
      <c r="J160" s="1">
        <v>391507</v>
      </c>
      <c r="K160" s="1"/>
      <c r="L160" s="13"/>
    </row>
    <row r="161" spans="1:12" x14ac:dyDescent="0.25">
      <c r="A161" s="15" t="s">
        <v>258</v>
      </c>
      <c r="B161" s="12" t="s">
        <v>415</v>
      </c>
      <c r="C161" s="15" t="s">
        <v>407</v>
      </c>
      <c r="D161" s="15" t="s">
        <v>417</v>
      </c>
      <c r="E161" s="15" t="s">
        <v>432</v>
      </c>
      <c r="F161" s="15" t="s">
        <v>434</v>
      </c>
      <c r="G161" s="1">
        <v>0</v>
      </c>
      <c r="H161" s="1">
        <v>50806</v>
      </c>
      <c r="I161" s="1">
        <v>0</v>
      </c>
      <c r="J161" s="1">
        <v>50806</v>
      </c>
      <c r="K161" s="1"/>
      <c r="L161" s="13"/>
    </row>
    <row r="162" spans="1:12" x14ac:dyDescent="0.25">
      <c r="A162" s="15" t="s">
        <v>247</v>
      </c>
      <c r="B162" s="15" t="s">
        <v>425</v>
      </c>
      <c r="C162" s="15" t="s">
        <v>430</v>
      </c>
      <c r="D162" s="15" t="s">
        <v>408</v>
      </c>
      <c r="E162" s="15" t="s">
        <v>440</v>
      </c>
      <c r="F162" s="15" t="s">
        <v>440</v>
      </c>
      <c r="G162" s="1">
        <v>116079</v>
      </c>
      <c r="H162" s="1">
        <v>0</v>
      </c>
      <c r="I162" s="1">
        <v>21836</v>
      </c>
      <c r="J162" s="1">
        <v>137915</v>
      </c>
      <c r="K162" s="1"/>
      <c r="L162" s="13"/>
    </row>
    <row r="163" spans="1:12" x14ac:dyDescent="0.25">
      <c r="A163" s="15" t="s">
        <v>326</v>
      </c>
      <c r="B163" s="15" t="s">
        <v>406</v>
      </c>
      <c r="C163" s="15" t="s">
        <v>420</v>
      </c>
      <c r="D163" s="15" t="s">
        <v>429</v>
      </c>
      <c r="E163" s="15" t="s">
        <v>440</v>
      </c>
      <c r="F163" s="15" t="s">
        <v>440</v>
      </c>
      <c r="G163" s="1">
        <v>224277</v>
      </c>
      <c r="H163" s="1">
        <v>0</v>
      </c>
      <c r="I163" s="1">
        <v>14761</v>
      </c>
      <c r="J163" s="1">
        <v>239038</v>
      </c>
      <c r="K163" s="1"/>
      <c r="L163" s="13"/>
    </row>
    <row r="164" spans="1:12" x14ac:dyDescent="0.25">
      <c r="A164" s="15" t="s">
        <v>272</v>
      </c>
      <c r="B164" s="15" t="s">
        <v>406</v>
      </c>
      <c r="C164" s="15" t="s">
        <v>430</v>
      </c>
      <c r="D164" s="15" t="s">
        <v>408</v>
      </c>
      <c r="E164" s="15" t="s">
        <v>442</v>
      </c>
      <c r="F164" s="15" t="s">
        <v>451</v>
      </c>
      <c r="G164" s="1">
        <v>339317</v>
      </c>
      <c r="H164" s="1">
        <v>0</v>
      </c>
      <c r="I164" s="1">
        <v>0</v>
      </c>
      <c r="J164" s="1">
        <v>339317</v>
      </c>
      <c r="K164" s="1"/>
      <c r="L164" s="13"/>
    </row>
    <row r="165" spans="1:12" x14ac:dyDescent="0.25">
      <c r="A165" s="15" t="s">
        <v>231</v>
      </c>
      <c r="B165" s="15" t="s">
        <v>425</v>
      </c>
      <c r="C165" s="15" t="s">
        <v>420</v>
      </c>
      <c r="D165" s="15" t="s">
        <v>422</v>
      </c>
      <c r="E165" s="12" t="s">
        <v>426</v>
      </c>
      <c r="F165" s="12" t="s">
        <v>427</v>
      </c>
      <c r="G165" s="1">
        <v>77876</v>
      </c>
      <c r="H165" s="1">
        <v>4041</v>
      </c>
      <c r="I165" s="1">
        <v>231</v>
      </c>
      <c r="J165" s="1">
        <v>82148</v>
      </c>
      <c r="K165" s="1"/>
      <c r="L165" s="13"/>
    </row>
    <row r="166" spans="1:12" x14ac:dyDescent="0.25">
      <c r="A166" s="15" t="s">
        <v>268</v>
      </c>
      <c r="B166" s="15" t="s">
        <v>425</v>
      </c>
      <c r="C166" s="15" t="s">
        <v>420</v>
      </c>
      <c r="D166" s="12" t="s">
        <v>422</v>
      </c>
      <c r="E166" s="15" t="s">
        <v>426</v>
      </c>
      <c r="F166" s="15" t="s">
        <v>427</v>
      </c>
      <c r="G166" s="1">
        <v>108000</v>
      </c>
      <c r="H166" s="1">
        <v>94883</v>
      </c>
      <c r="I166" s="1">
        <v>15000</v>
      </c>
      <c r="J166" s="1">
        <v>217883</v>
      </c>
      <c r="K166" s="1"/>
      <c r="L166" s="13"/>
    </row>
    <row r="167" spans="1:12" x14ac:dyDescent="0.25">
      <c r="A167" s="15" t="s">
        <v>303</v>
      </c>
      <c r="B167" s="12" t="s">
        <v>425</v>
      </c>
      <c r="C167" s="15" t="s">
        <v>420</v>
      </c>
      <c r="D167" s="12" t="s">
        <v>422</v>
      </c>
      <c r="E167" s="15" t="s">
        <v>426</v>
      </c>
      <c r="F167" s="15" t="s">
        <v>427</v>
      </c>
      <c r="G167" s="1">
        <v>105590</v>
      </c>
      <c r="H167" s="1">
        <v>9869</v>
      </c>
      <c r="I167" s="1">
        <v>0</v>
      </c>
      <c r="J167" s="1">
        <v>115459</v>
      </c>
      <c r="K167" s="1"/>
      <c r="L167" s="13"/>
    </row>
    <row r="168" spans="1:12" x14ac:dyDescent="0.25">
      <c r="A168" s="15" t="s">
        <v>300</v>
      </c>
      <c r="B168" s="15" t="s">
        <v>425</v>
      </c>
      <c r="C168" s="15" t="s">
        <v>428</v>
      </c>
      <c r="D168" s="15" t="s">
        <v>422</v>
      </c>
      <c r="E168" s="15" t="s">
        <v>426</v>
      </c>
      <c r="F168" s="15" t="s">
        <v>427</v>
      </c>
      <c r="G168" s="1">
        <v>108000</v>
      </c>
      <c r="H168" s="1">
        <v>3261</v>
      </c>
      <c r="I168" s="1">
        <v>47</v>
      </c>
      <c r="J168" s="1">
        <v>111308</v>
      </c>
      <c r="K168" s="1"/>
      <c r="L168" s="13"/>
    </row>
    <row r="169" spans="1:12" x14ac:dyDescent="0.25">
      <c r="A169" s="15" t="s">
        <v>219</v>
      </c>
      <c r="B169" s="12" t="s">
        <v>425</v>
      </c>
      <c r="C169" s="12" t="s">
        <v>420</v>
      </c>
      <c r="D169" s="15" t="s">
        <v>422</v>
      </c>
      <c r="E169" s="15" t="s">
        <v>426</v>
      </c>
      <c r="F169" s="15" t="s">
        <v>427</v>
      </c>
      <c r="G169" s="1">
        <v>108000</v>
      </c>
      <c r="H169" s="1">
        <v>6748</v>
      </c>
      <c r="I169" s="1">
        <v>191</v>
      </c>
      <c r="J169" s="1">
        <v>114939</v>
      </c>
      <c r="K169" s="1"/>
      <c r="L169" s="13"/>
    </row>
    <row r="170" spans="1:12" x14ac:dyDescent="0.25">
      <c r="A170" s="15" t="s">
        <v>237</v>
      </c>
      <c r="B170" s="12" t="s">
        <v>425</v>
      </c>
      <c r="C170" s="15" t="s">
        <v>420</v>
      </c>
      <c r="D170" s="15" t="s">
        <v>422</v>
      </c>
      <c r="E170" s="12" t="s">
        <v>426</v>
      </c>
      <c r="F170" s="12" t="s">
        <v>427</v>
      </c>
      <c r="G170" s="1">
        <v>108000</v>
      </c>
      <c r="H170" s="1">
        <v>9626</v>
      </c>
      <c r="I170" s="1">
        <v>113</v>
      </c>
      <c r="J170" s="1">
        <v>117739</v>
      </c>
      <c r="K170" s="1"/>
      <c r="L170" s="13"/>
    </row>
    <row r="171" spans="1:12" x14ac:dyDescent="0.25">
      <c r="A171" s="15" t="s">
        <v>220</v>
      </c>
      <c r="B171" s="12" t="s">
        <v>425</v>
      </c>
      <c r="C171" s="15" t="s">
        <v>420</v>
      </c>
      <c r="D171" s="12" t="s">
        <v>422</v>
      </c>
      <c r="E171" s="12" t="s">
        <v>426</v>
      </c>
      <c r="F171" s="12" t="s">
        <v>427</v>
      </c>
      <c r="G171" s="1">
        <v>108000</v>
      </c>
      <c r="H171" s="1">
        <v>13480</v>
      </c>
      <c r="I171" s="1">
        <v>317</v>
      </c>
      <c r="J171" s="1">
        <v>121797</v>
      </c>
      <c r="K171" s="1"/>
      <c r="L171" s="13"/>
    </row>
    <row r="172" spans="1:12" x14ac:dyDescent="0.25">
      <c r="A172" s="15" t="s">
        <v>269</v>
      </c>
      <c r="B172" s="15" t="s">
        <v>425</v>
      </c>
      <c r="C172" s="15" t="s">
        <v>420</v>
      </c>
      <c r="D172" s="15" t="s">
        <v>422</v>
      </c>
      <c r="E172" s="15" t="s">
        <v>426</v>
      </c>
      <c r="F172" s="15" t="s">
        <v>427</v>
      </c>
      <c r="G172" s="1">
        <v>52461</v>
      </c>
      <c r="H172" s="1">
        <v>5426</v>
      </c>
      <c r="I172" s="1">
        <v>117</v>
      </c>
      <c r="J172" s="1">
        <v>58004</v>
      </c>
      <c r="K172" s="1"/>
      <c r="L172" s="13"/>
    </row>
    <row r="173" spans="1:12" x14ac:dyDescent="0.25">
      <c r="A173" s="15" t="s">
        <v>362</v>
      </c>
      <c r="B173" s="15" t="s">
        <v>415</v>
      </c>
      <c r="C173" s="15" t="s">
        <v>416</v>
      </c>
      <c r="D173" s="15" t="s">
        <v>417</v>
      </c>
      <c r="E173" s="15" t="s">
        <v>432</v>
      </c>
      <c r="F173" s="15" t="s">
        <v>434</v>
      </c>
      <c r="G173" s="1">
        <v>0</v>
      </c>
      <c r="H173" s="1">
        <v>171229</v>
      </c>
      <c r="I173" s="1">
        <v>0</v>
      </c>
      <c r="J173" s="1">
        <v>171229</v>
      </c>
      <c r="K173" s="1"/>
      <c r="L173" s="13"/>
    </row>
    <row r="174" spans="1:12" x14ac:dyDescent="0.25">
      <c r="A174" s="15" t="s">
        <v>328</v>
      </c>
      <c r="B174" s="12" t="s">
        <v>435</v>
      </c>
      <c r="C174" s="15" t="s">
        <v>420</v>
      </c>
      <c r="D174" s="15" t="s">
        <v>411</v>
      </c>
      <c r="E174" s="15" t="s">
        <v>440</v>
      </c>
      <c r="F174" s="15" t="s">
        <v>440</v>
      </c>
      <c r="G174" s="1">
        <v>458228</v>
      </c>
      <c r="H174" s="1">
        <v>473672</v>
      </c>
      <c r="I174" s="1">
        <v>31367</v>
      </c>
      <c r="J174" s="1">
        <v>963267</v>
      </c>
      <c r="K174" s="1"/>
      <c r="L174" s="13"/>
    </row>
    <row r="175" spans="1:12" x14ac:dyDescent="0.25">
      <c r="A175" s="15" t="s">
        <v>391</v>
      </c>
      <c r="B175" s="15" t="s">
        <v>415</v>
      </c>
      <c r="C175" s="15" t="s">
        <v>431</v>
      </c>
      <c r="D175" s="15" t="s">
        <v>411</v>
      </c>
      <c r="E175" s="15" t="s">
        <v>418</v>
      </c>
      <c r="F175" s="15" t="s">
        <v>445</v>
      </c>
      <c r="G175" s="1">
        <v>115867</v>
      </c>
      <c r="H175" s="1">
        <v>0</v>
      </c>
      <c r="I175" s="1">
        <v>15117</v>
      </c>
      <c r="J175" s="1">
        <v>130984</v>
      </c>
      <c r="K175" s="1"/>
      <c r="L175" s="13"/>
    </row>
    <row r="176" spans="1:12" x14ac:dyDescent="0.25">
      <c r="A176" s="15" t="s">
        <v>335</v>
      </c>
      <c r="B176" s="15" t="s">
        <v>406</v>
      </c>
      <c r="C176" s="12" t="s">
        <v>407</v>
      </c>
      <c r="D176" s="12" t="s">
        <v>422</v>
      </c>
      <c r="E176" s="15" t="s">
        <v>412</v>
      </c>
      <c r="F176" s="15" t="s">
        <v>423</v>
      </c>
      <c r="G176" s="1">
        <v>5285</v>
      </c>
      <c r="H176" s="1">
        <v>0</v>
      </c>
      <c r="I176" s="1">
        <v>0</v>
      </c>
      <c r="J176" s="1">
        <v>5285</v>
      </c>
      <c r="K176" s="1"/>
      <c r="L176" s="13"/>
    </row>
    <row r="177" spans="1:12" x14ac:dyDescent="0.25">
      <c r="A177" s="15" t="s">
        <v>352</v>
      </c>
      <c r="B177" s="12" t="s">
        <v>460</v>
      </c>
      <c r="C177" s="15" t="s">
        <v>436</v>
      </c>
      <c r="D177" s="12" t="s">
        <v>429</v>
      </c>
      <c r="E177" s="12" t="s">
        <v>440</v>
      </c>
      <c r="F177" s="12" t="s">
        <v>440</v>
      </c>
      <c r="G177" s="1">
        <v>13566</v>
      </c>
      <c r="H177" s="1">
        <v>0</v>
      </c>
      <c r="I177" s="1">
        <v>0</v>
      </c>
      <c r="J177" s="1">
        <v>13566</v>
      </c>
      <c r="K177" s="1"/>
      <c r="L177" s="13"/>
    </row>
    <row r="178" spans="1:12" x14ac:dyDescent="0.25">
      <c r="A178" s="15" t="s">
        <v>314</v>
      </c>
      <c r="B178" s="15" t="s">
        <v>460</v>
      </c>
      <c r="C178" s="12" t="s">
        <v>420</v>
      </c>
      <c r="D178" s="15" t="s">
        <v>429</v>
      </c>
      <c r="E178" s="12" t="s">
        <v>442</v>
      </c>
      <c r="F178" s="15" t="s">
        <v>461</v>
      </c>
      <c r="G178" s="1">
        <v>172294</v>
      </c>
      <c r="H178" s="1">
        <v>0</v>
      </c>
      <c r="I178" s="1">
        <v>0</v>
      </c>
      <c r="J178" s="1">
        <v>172294</v>
      </c>
      <c r="K178" s="1"/>
      <c r="L178" s="13"/>
    </row>
    <row r="179" spans="1:12" x14ac:dyDescent="0.25">
      <c r="A179" s="25">
        <f>SUBTOTAL(103,Tableau2122[Organisme])</f>
        <v>177</v>
      </c>
      <c r="B179" s="25"/>
      <c r="C179" s="25"/>
      <c r="D179" s="25"/>
      <c r="E179" s="25"/>
      <c r="F179" s="25"/>
      <c r="G179" s="26">
        <f>SUBTOTAL(109,Tableau2122[Mission globale])</f>
        <v>31636082</v>
      </c>
      <c r="H179" s="26">
        <f>SUBTOTAL(109,Tableau2122[Entente
activité spécifique  ])</f>
        <v>6403840</v>
      </c>
      <c r="I179" s="26">
        <f>SUBTOTAL(109,Tableau2122[Autres financements])</f>
        <v>2762658</v>
      </c>
      <c r="J179" s="26">
        <f>SUBTOTAL(109,Tableau2122[Total])</f>
        <v>40802580</v>
      </c>
      <c r="L179" s="1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7493-C785-4A65-935E-AC90A002E1E7}">
  <dimension ref="A1:L180"/>
  <sheetViews>
    <sheetView workbookViewId="0">
      <selection activeCell="A2" sqref="A2"/>
    </sheetView>
  </sheetViews>
  <sheetFormatPr baseColWidth="10" defaultColWidth="11.5546875" defaultRowHeight="13.2" x14ac:dyDescent="0.25"/>
  <cols>
    <col min="1" max="1" width="97" style="2" bestFit="1" customWidth="1"/>
    <col min="2" max="6" width="17.77734375" style="2" customWidth="1"/>
    <col min="7" max="11" width="19.109375" style="2" customWidth="1"/>
    <col min="12" max="16384" width="11.5546875" style="2"/>
  </cols>
  <sheetData>
    <row r="1" spans="1:12" s="8" customFormat="1" ht="26.4" x14ac:dyDescent="0.25">
      <c r="A1" s="6" t="s">
        <v>398</v>
      </c>
      <c r="B1" s="6" t="s">
        <v>399</v>
      </c>
      <c r="C1" s="7" t="s">
        <v>400</v>
      </c>
      <c r="D1" s="6" t="s">
        <v>401</v>
      </c>
      <c r="E1" s="6" t="s">
        <v>402</v>
      </c>
      <c r="F1" s="6" t="s">
        <v>403</v>
      </c>
      <c r="G1" s="6" t="s">
        <v>503</v>
      </c>
      <c r="H1" s="6" t="s">
        <v>404</v>
      </c>
      <c r="I1" s="6" t="s">
        <v>405</v>
      </c>
      <c r="J1" s="6" t="s">
        <v>505</v>
      </c>
      <c r="K1" s="6"/>
    </row>
    <row r="2" spans="1:12" x14ac:dyDescent="0.25">
      <c r="A2" s="19" t="s">
        <v>376</v>
      </c>
      <c r="B2" s="19" t="s">
        <v>406</v>
      </c>
      <c r="C2" s="19" t="s">
        <v>407</v>
      </c>
      <c r="D2" s="19" t="s">
        <v>408</v>
      </c>
      <c r="E2" s="19" t="s">
        <v>409</v>
      </c>
      <c r="F2" s="19" t="s">
        <v>410</v>
      </c>
      <c r="G2" s="1">
        <v>203272</v>
      </c>
      <c r="H2" s="1">
        <v>19828</v>
      </c>
      <c r="I2" s="1">
        <v>0</v>
      </c>
      <c r="J2" s="1">
        <v>223100</v>
      </c>
      <c r="K2" s="1"/>
      <c r="L2" s="10"/>
    </row>
    <row r="3" spans="1:12" x14ac:dyDescent="0.25">
      <c r="A3" s="19" t="s">
        <v>249</v>
      </c>
      <c r="B3" s="2" t="s">
        <v>406</v>
      </c>
      <c r="C3" s="2" t="s">
        <v>407</v>
      </c>
      <c r="D3" s="19" t="s">
        <v>411</v>
      </c>
      <c r="E3" s="19" t="s">
        <v>412</v>
      </c>
      <c r="F3" s="19" t="s">
        <v>413</v>
      </c>
      <c r="G3" s="1">
        <v>215719</v>
      </c>
      <c r="H3" s="1">
        <v>0</v>
      </c>
      <c r="I3" s="1">
        <v>0</v>
      </c>
      <c r="J3" s="1">
        <v>215719</v>
      </c>
      <c r="K3" s="1"/>
      <c r="L3" s="10"/>
    </row>
    <row r="4" spans="1:12" x14ac:dyDescent="0.25">
      <c r="A4" s="19" t="s">
        <v>244</v>
      </c>
      <c r="B4" s="2" t="s">
        <v>406</v>
      </c>
      <c r="C4" s="19" t="s">
        <v>465</v>
      </c>
      <c r="D4" s="2" t="s">
        <v>411</v>
      </c>
      <c r="E4" s="2" t="s">
        <v>412</v>
      </c>
      <c r="F4" s="2" t="s">
        <v>413</v>
      </c>
      <c r="G4" s="1">
        <v>217545</v>
      </c>
      <c r="H4" s="1">
        <v>0</v>
      </c>
      <c r="I4" s="1">
        <v>0</v>
      </c>
      <c r="J4" s="1">
        <v>217545</v>
      </c>
      <c r="K4" s="1"/>
      <c r="L4" s="10"/>
    </row>
    <row r="5" spans="1:12" x14ac:dyDescent="0.25">
      <c r="A5" s="19" t="s">
        <v>466</v>
      </c>
      <c r="B5" s="19" t="s">
        <v>425</v>
      </c>
      <c r="C5" s="19" t="s">
        <v>420</v>
      </c>
      <c r="D5" s="19" t="s">
        <v>411</v>
      </c>
      <c r="E5" s="19" t="s">
        <v>409</v>
      </c>
      <c r="F5" s="19" t="s">
        <v>410</v>
      </c>
      <c r="G5" s="1">
        <v>8392</v>
      </c>
      <c r="H5" s="1">
        <v>0</v>
      </c>
      <c r="I5" s="1">
        <v>0</v>
      </c>
      <c r="J5" s="1">
        <v>8392</v>
      </c>
      <c r="K5" s="1"/>
      <c r="L5" s="10"/>
    </row>
    <row r="6" spans="1:12" x14ac:dyDescent="0.25">
      <c r="A6" s="19" t="s">
        <v>296</v>
      </c>
      <c r="B6" s="19" t="s">
        <v>415</v>
      </c>
      <c r="C6" s="19" t="s">
        <v>416</v>
      </c>
      <c r="D6" s="19" t="s">
        <v>417</v>
      </c>
      <c r="E6" s="19" t="s">
        <v>418</v>
      </c>
      <c r="F6" s="19" t="s">
        <v>419</v>
      </c>
      <c r="G6" s="1">
        <v>0</v>
      </c>
      <c r="H6" s="1">
        <v>68742</v>
      </c>
      <c r="I6" s="1">
        <v>0</v>
      </c>
      <c r="J6" s="1">
        <v>68742</v>
      </c>
      <c r="K6" s="1"/>
      <c r="L6" s="10"/>
    </row>
    <row r="7" spans="1:12" x14ac:dyDescent="0.25">
      <c r="A7" s="19" t="s">
        <v>294</v>
      </c>
      <c r="B7" s="2" t="s">
        <v>406</v>
      </c>
      <c r="C7" s="2" t="s">
        <v>420</v>
      </c>
      <c r="D7" s="19" t="s">
        <v>408</v>
      </c>
      <c r="E7" s="2" t="s">
        <v>412</v>
      </c>
      <c r="F7" s="19" t="s">
        <v>421</v>
      </c>
      <c r="G7" s="1">
        <v>203272</v>
      </c>
      <c r="H7" s="1">
        <v>28000</v>
      </c>
      <c r="I7" s="1">
        <v>0</v>
      </c>
      <c r="J7" s="1">
        <v>231272</v>
      </c>
      <c r="K7" s="1"/>
      <c r="L7" s="10"/>
    </row>
    <row r="8" spans="1:12" x14ac:dyDescent="0.25">
      <c r="A8" s="19" t="s">
        <v>467</v>
      </c>
      <c r="B8" s="19" t="s">
        <v>406</v>
      </c>
      <c r="C8" s="19" t="s">
        <v>420</v>
      </c>
      <c r="D8" s="19" t="s">
        <v>422</v>
      </c>
      <c r="E8" s="19" t="s">
        <v>412</v>
      </c>
      <c r="F8" s="19" t="s">
        <v>423</v>
      </c>
      <c r="G8" s="1">
        <v>197051</v>
      </c>
      <c r="H8" s="1">
        <v>16576</v>
      </c>
      <c r="I8" s="1">
        <v>0</v>
      </c>
      <c r="J8" s="1">
        <v>213627</v>
      </c>
      <c r="K8" s="1"/>
      <c r="L8" s="10"/>
    </row>
    <row r="9" spans="1:12" x14ac:dyDescent="0.25">
      <c r="A9" s="11" t="s">
        <v>424</v>
      </c>
      <c r="B9" s="19" t="s">
        <v>425</v>
      </c>
      <c r="C9" s="19" t="s">
        <v>414</v>
      </c>
      <c r="D9" s="19" t="s">
        <v>411</v>
      </c>
      <c r="E9" s="19" t="s">
        <v>412</v>
      </c>
      <c r="F9" s="19" t="s">
        <v>421</v>
      </c>
      <c r="G9" s="1">
        <v>40163</v>
      </c>
      <c r="H9" s="1">
        <v>0</v>
      </c>
      <c r="I9" s="1">
        <v>0</v>
      </c>
      <c r="J9" s="1">
        <v>40163</v>
      </c>
      <c r="K9" s="1"/>
      <c r="L9" s="10"/>
    </row>
    <row r="10" spans="1:12" x14ac:dyDescent="0.25">
      <c r="A10" s="19" t="s">
        <v>375</v>
      </c>
      <c r="B10" s="2" t="s">
        <v>425</v>
      </c>
      <c r="C10" s="19" t="s">
        <v>414</v>
      </c>
      <c r="D10" s="19" t="s">
        <v>408</v>
      </c>
      <c r="E10" s="19" t="s">
        <v>426</v>
      </c>
      <c r="F10" s="19" t="s">
        <v>427</v>
      </c>
      <c r="G10" s="1">
        <v>244581</v>
      </c>
      <c r="H10" s="1">
        <v>69661</v>
      </c>
      <c r="I10" s="1">
        <v>0</v>
      </c>
      <c r="J10" s="1">
        <v>314242</v>
      </c>
      <c r="K10" s="1"/>
      <c r="L10" s="10"/>
    </row>
    <row r="11" spans="1:12" x14ac:dyDescent="0.25">
      <c r="A11" s="19" t="s">
        <v>366</v>
      </c>
      <c r="B11" s="2" t="s">
        <v>425</v>
      </c>
      <c r="C11" s="19" t="s">
        <v>428</v>
      </c>
      <c r="D11" s="19" t="s">
        <v>429</v>
      </c>
      <c r="E11" s="19" t="s">
        <v>409</v>
      </c>
      <c r="F11" s="19" t="s">
        <v>410</v>
      </c>
      <c r="G11" s="1">
        <v>171007</v>
      </c>
      <c r="H11" s="1">
        <v>0</v>
      </c>
      <c r="I11" s="1">
        <v>0</v>
      </c>
      <c r="J11" s="1">
        <v>171007</v>
      </c>
      <c r="K11" s="1"/>
      <c r="L11" s="10"/>
    </row>
    <row r="12" spans="1:12" x14ac:dyDescent="0.25">
      <c r="A12" s="19" t="s">
        <v>233</v>
      </c>
      <c r="B12" s="19" t="s">
        <v>425</v>
      </c>
      <c r="C12" s="19" t="s">
        <v>430</v>
      </c>
      <c r="D12" s="19" t="s">
        <v>408</v>
      </c>
      <c r="E12" s="19" t="s">
        <v>426</v>
      </c>
      <c r="F12" s="19" t="s">
        <v>427</v>
      </c>
      <c r="G12" s="1">
        <v>269723</v>
      </c>
      <c r="H12" s="1">
        <v>58406</v>
      </c>
      <c r="I12" s="1">
        <v>0</v>
      </c>
      <c r="J12" s="1">
        <v>328129</v>
      </c>
      <c r="K12" s="1"/>
      <c r="L12" s="10"/>
    </row>
    <row r="13" spans="1:12" x14ac:dyDescent="0.25">
      <c r="A13" s="19" t="s">
        <v>225</v>
      </c>
      <c r="B13" s="2" t="s">
        <v>406</v>
      </c>
      <c r="C13" s="19" t="s">
        <v>431</v>
      </c>
      <c r="D13" s="19" t="s">
        <v>422</v>
      </c>
      <c r="E13" s="2" t="s">
        <v>432</v>
      </c>
      <c r="F13" s="2" t="s">
        <v>433</v>
      </c>
      <c r="G13" s="1">
        <v>197051</v>
      </c>
      <c r="H13" s="1">
        <v>40839</v>
      </c>
      <c r="I13" s="1">
        <v>0</v>
      </c>
      <c r="J13" s="1">
        <v>237890</v>
      </c>
      <c r="K13" s="1"/>
      <c r="L13" s="10"/>
    </row>
    <row r="14" spans="1:12" x14ac:dyDescent="0.25">
      <c r="A14" s="19" t="s">
        <v>347</v>
      </c>
      <c r="B14" s="19" t="s">
        <v>406</v>
      </c>
      <c r="C14" s="19" t="s">
        <v>428</v>
      </c>
      <c r="D14" s="19" t="s">
        <v>408</v>
      </c>
      <c r="E14" s="19" t="s">
        <v>432</v>
      </c>
      <c r="F14" s="19" t="s">
        <v>433</v>
      </c>
      <c r="G14" s="1">
        <v>203272</v>
      </c>
      <c r="H14" s="1">
        <v>84337</v>
      </c>
      <c r="I14" s="1">
        <v>0</v>
      </c>
      <c r="J14" s="1">
        <v>287609</v>
      </c>
      <c r="K14" s="1"/>
      <c r="L14" s="10"/>
    </row>
    <row r="15" spans="1:12" x14ac:dyDescent="0.25">
      <c r="A15" s="19" t="s">
        <v>224</v>
      </c>
      <c r="B15" s="19" t="s">
        <v>406</v>
      </c>
      <c r="C15" s="19" t="s">
        <v>414</v>
      </c>
      <c r="D15" s="2" t="s">
        <v>411</v>
      </c>
      <c r="E15" s="2" t="s">
        <v>432</v>
      </c>
      <c r="F15" s="19" t="s">
        <v>434</v>
      </c>
      <c r="G15" s="1">
        <v>209496</v>
      </c>
      <c r="H15" s="1">
        <v>56390</v>
      </c>
      <c r="I15" s="1">
        <v>0</v>
      </c>
      <c r="J15" s="1">
        <v>265886</v>
      </c>
      <c r="K15" s="1"/>
      <c r="L15" s="10"/>
    </row>
    <row r="16" spans="1:12" x14ac:dyDescent="0.25">
      <c r="A16" s="19" t="s">
        <v>283</v>
      </c>
      <c r="B16" s="19" t="s">
        <v>435</v>
      </c>
      <c r="C16" s="19" t="s">
        <v>420</v>
      </c>
      <c r="D16" s="19" t="s">
        <v>411</v>
      </c>
      <c r="E16" s="2" t="s">
        <v>432</v>
      </c>
      <c r="F16" s="2" t="s">
        <v>433</v>
      </c>
      <c r="G16" s="1">
        <v>301873</v>
      </c>
      <c r="H16" s="1">
        <v>233869</v>
      </c>
      <c r="I16" s="1">
        <v>0</v>
      </c>
      <c r="J16" s="1">
        <v>535742</v>
      </c>
      <c r="K16" s="1"/>
      <c r="L16" s="10"/>
    </row>
    <row r="17" spans="1:12" x14ac:dyDescent="0.25">
      <c r="A17" s="19" t="s">
        <v>226</v>
      </c>
      <c r="B17" s="2" t="s">
        <v>406</v>
      </c>
      <c r="C17" s="19" t="s">
        <v>436</v>
      </c>
      <c r="D17" s="19" t="s">
        <v>408</v>
      </c>
      <c r="E17" s="2" t="s">
        <v>432</v>
      </c>
      <c r="F17" s="2" t="s">
        <v>433</v>
      </c>
      <c r="G17" s="1">
        <v>176218</v>
      </c>
      <c r="H17" s="1">
        <v>65642</v>
      </c>
      <c r="I17" s="1">
        <v>0</v>
      </c>
      <c r="J17" s="1">
        <v>241860</v>
      </c>
      <c r="K17" s="1"/>
      <c r="L17" s="10"/>
    </row>
    <row r="18" spans="1:12" x14ac:dyDescent="0.25">
      <c r="A18" s="19" t="s">
        <v>227</v>
      </c>
      <c r="B18" s="2" t="s">
        <v>406</v>
      </c>
      <c r="C18" s="19" t="s">
        <v>431</v>
      </c>
      <c r="D18" s="19" t="s">
        <v>422</v>
      </c>
      <c r="E18" s="2" t="s">
        <v>432</v>
      </c>
      <c r="F18" s="19" t="s">
        <v>433</v>
      </c>
      <c r="G18" s="1">
        <v>197051</v>
      </c>
      <c r="H18" s="1">
        <v>23353</v>
      </c>
      <c r="I18" s="1">
        <v>0</v>
      </c>
      <c r="J18" s="1">
        <v>220404</v>
      </c>
      <c r="K18" s="1"/>
      <c r="L18" s="10"/>
    </row>
    <row r="19" spans="1:12" x14ac:dyDescent="0.25">
      <c r="A19" s="19" t="s">
        <v>297</v>
      </c>
      <c r="B19" s="2" t="s">
        <v>406</v>
      </c>
      <c r="C19" s="19" t="s">
        <v>414</v>
      </c>
      <c r="D19" s="2" t="s">
        <v>408</v>
      </c>
      <c r="E19" s="2" t="s">
        <v>432</v>
      </c>
      <c r="F19" s="2" t="s">
        <v>437</v>
      </c>
      <c r="G19" s="1">
        <v>203272</v>
      </c>
      <c r="H19" s="1">
        <v>116350</v>
      </c>
      <c r="I19" s="1">
        <v>0</v>
      </c>
      <c r="J19" s="1">
        <v>319622</v>
      </c>
      <c r="K19" s="1"/>
      <c r="L19" s="10"/>
    </row>
    <row r="20" spans="1:12" x14ac:dyDescent="0.25">
      <c r="A20" s="19" t="s">
        <v>236</v>
      </c>
      <c r="B20" s="2" t="s">
        <v>406</v>
      </c>
      <c r="C20" s="19" t="s">
        <v>430</v>
      </c>
      <c r="D20" s="19" t="s">
        <v>408</v>
      </c>
      <c r="E20" s="2" t="s">
        <v>432</v>
      </c>
      <c r="F20" s="19" t="s">
        <v>437</v>
      </c>
      <c r="G20" s="1">
        <v>203272</v>
      </c>
      <c r="H20" s="1">
        <v>190189</v>
      </c>
      <c r="I20" s="1">
        <v>0</v>
      </c>
      <c r="J20" s="1">
        <v>393461</v>
      </c>
      <c r="K20" s="1"/>
      <c r="L20" s="10"/>
    </row>
    <row r="21" spans="1:12" x14ac:dyDescent="0.25">
      <c r="A21" s="19" t="s">
        <v>250</v>
      </c>
      <c r="B21" s="19" t="s">
        <v>406</v>
      </c>
      <c r="C21" s="19" t="s">
        <v>420</v>
      </c>
      <c r="D21" s="2" t="s">
        <v>411</v>
      </c>
      <c r="E21" s="19" t="s">
        <v>432</v>
      </c>
      <c r="F21" s="19" t="s">
        <v>433</v>
      </c>
      <c r="G21" s="1">
        <v>209496</v>
      </c>
      <c r="H21" s="1">
        <v>37747</v>
      </c>
      <c r="I21" s="1">
        <v>0</v>
      </c>
      <c r="J21" s="1">
        <v>247243</v>
      </c>
      <c r="K21" s="1"/>
      <c r="L21" s="10"/>
    </row>
    <row r="22" spans="1:12" x14ac:dyDescent="0.25">
      <c r="A22" s="19" t="s">
        <v>254</v>
      </c>
      <c r="B22" s="2" t="s">
        <v>435</v>
      </c>
      <c r="C22" s="19" t="s">
        <v>414</v>
      </c>
      <c r="D22" s="19" t="s">
        <v>411</v>
      </c>
      <c r="E22" s="2" t="s">
        <v>438</v>
      </c>
      <c r="F22" s="2" t="s">
        <v>439</v>
      </c>
      <c r="G22" s="1">
        <v>327801</v>
      </c>
      <c r="H22" s="1">
        <v>670543</v>
      </c>
      <c r="I22" s="1">
        <v>9142</v>
      </c>
      <c r="J22" s="1">
        <v>1007486</v>
      </c>
      <c r="K22" s="1"/>
      <c r="L22" s="10"/>
    </row>
    <row r="23" spans="1:12" x14ac:dyDescent="0.25">
      <c r="A23" s="19" t="s">
        <v>298</v>
      </c>
      <c r="B23" s="19" t="s">
        <v>435</v>
      </c>
      <c r="C23" s="19" t="s">
        <v>430</v>
      </c>
      <c r="D23" s="2" t="s">
        <v>408</v>
      </c>
      <c r="E23" s="19" t="s">
        <v>438</v>
      </c>
      <c r="F23" s="19" t="s">
        <v>439</v>
      </c>
      <c r="G23" s="1">
        <v>230211</v>
      </c>
      <c r="H23" s="1">
        <v>0</v>
      </c>
      <c r="I23" s="1">
        <v>33096</v>
      </c>
      <c r="J23" s="1">
        <v>263307</v>
      </c>
      <c r="K23" s="1"/>
      <c r="L23" s="10"/>
    </row>
    <row r="24" spans="1:12" x14ac:dyDescent="0.25">
      <c r="A24" s="19" t="s">
        <v>325</v>
      </c>
      <c r="B24" s="2" t="s">
        <v>406</v>
      </c>
      <c r="C24" s="2" t="s">
        <v>420</v>
      </c>
      <c r="D24" s="19" t="s">
        <v>408</v>
      </c>
      <c r="E24" s="19" t="s">
        <v>440</v>
      </c>
      <c r="F24" s="19" t="s">
        <v>440</v>
      </c>
      <c r="G24" s="1">
        <v>252400</v>
      </c>
      <c r="H24" s="1">
        <v>78339</v>
      </c>
      <c r="I24" s="1">
        <v>0</v>
      </c>
      <c r="J24" s="1">
        <v>330739</v>
      </c>
      <c r="K24" s="1"/>
      <c r="L24" s="10"/>
    </row>
    <row r="25" spans="1:12" x14ac:dyDescent="0.25">
      <c r="A25" s="19" t="s">
        <v>369</v>
      </c>
      <c r="B25" s="19" t="s">
        <v>406</v>
      </c>
      <c r="C25" s="19" t="s">
        <v>420</v>
      </c>
      <c r="D25" s="19" t="s">
        <v>441</v>
      </c>
      <c r="E25" s="19" t="s">
        <v>442</v>
      </c>
      <c r="F25" s="19" t="s">
        <v>443</v>
      </c>
      <c r="G25" s="1">
        <v>499516</v>
      </c>
      <c r="H25" s="1">
        <v>0</v>
      </c>
      <c r="I25" s="1">
        <v>0</v>
      </c>
      <c r="J25" s="1">
        <v>499516</v>
      </c>
      <c r="K25" s="1"/>
      <c r="L25" s="10"/>
    </row>
    <row r="26" spans="1:12" x14ac:dyDescent="0.25">
      <c r="A26" s="19" t="s">
        <v>267</v>
      </c>
      <c r="B26" s="19" t="s">
        <v>425</v>
      </c>
      <c r="C26" s="19" t="s">
        <v>436</v>
      </c>
      <c r="D26" s="2" t="s">
        <v>408</v>
      </c>
      <c r="E26" s="19" t="s">
        <v>426</v>
      </c>
      <c r="F26" s="19" t="s">
        <v>427</v>
      </c>
      <c r="G26" s="1">
        <v>165570</v>
      </c>
      <c r="H26" s="1">
        <v>17731</v>
      </c>
      <c r="I26" s="1">
        <v>0</v>
      </c>
      <c r="J26" s="1">
        <v>183301</v>
      </c>
      <c r="K26" s="1"/>
      <c r="L26" s="10"/>
    </row>
    <row r="27" spans="1:12" x14ac:dyDescent="0.25">
      <c r="A27" s="19" t="s">
        <v>276</v>
      </c>
      <c r="B27" s="19" t="s">
        <v>406</v>
      </c>
      <c r="C27" s="19" t="s">
        <v>420</v>
      </c>
      <c r="D27" s="19" t="s">
        <v>408</v>
      </c>
      <c r="E27" s="19" t="s">
        <v>412</v>
      </c>
      <c r="F27" s="19" t="s">
        <v>421</v>
      </c>
      <c r="G27" s="1">
        <v>203272</v>
      </c>
      <c r="H27" s="1">
        <v>0</v>
      </c>
      <c r="I27" s="1">
        <v>0</v>
      </c>
      <c r="J27" s="1">
        <v>203272</v>
      </c>
      <c r="K27" s="1"/>
      <c r="L27" s="10"/>
    </row>
    <row r="28" spans="1:12" x14ac:dyDescent="0.25">
      <c r="A28" s="19" t="s">
        <v>468</v>
      </c>
      <c r="B28" s="2" t="s">
        <v>406</v>
      </c>
      <c r="C28" s="19" t="s">
        <v>430</v>
      </c>
      <c r="D28" s="19" t="s">
        <v>408</v>
      </c>
      <c r="E28" s="19" t="s">
        <v>442</v>
      </c>
      <c r="F28" s="19" t="s">
        <v>451</v>
      </c>
      <c r="G28" s="1">
        <v>460294</v>
      </c>
      <c r="H28" s="1">
        <v>0</v>
      </c>
      <c r="I28" s="1">
        <v>0</v>
      </c>
      <c r="J28" s="1">
        <v>460294</v>
      </c>
      <c r="K28" s="1"/>
      <c r="L28" s="10"/>
    </row>
    <row r="29" spans="1:12" x14ac:dyDescent="0.25">
      <c r="A29" s="19" t="s">
        <v>462</v>
      </c>
      <c r="B29" s="2" t="s">
        <v>415</v>
      </c>
      <c r="C29" s="19" t="s">
        <v>415</v>
      </c>
      <c r="D29" s="19" t="s">
        <v>415</v>
      </c>
      <c r="E29" s="2" t="s">
        <v>415</v>
      </c>
      <c r="F29" s="2" t="s">
        <v>415</v>
      </c>
      <c r="G29" s="1">
        <v>0</v>
      </c>
      <c r="H29" s="1">
        <v>0</v>
      </c>
      <c r="I29" s="1">
        <v>7079</v>
      </c>
      <c r="J29" s="1">
        <v>7079</v>
      </c>
      <c r="K29" s="1"/>
      <c r="L29" s="10"/>
    </row>
    <row r="30" spans="1:12" x14ac:dyDescent="0.25">
      <c r="A30" s="19" t="s">
        <v>321</v>
      </c>
      <c r="B30" s="2" t="s">
        <v>425</v>
      </c>
      <c r="C30" s="19" t="s">
        <v>444</v>
      </c>
      <c r="D30" s="2" t="s">
        <v>422</v>
      </c>
      <c r="E30" s="2" t="s">
        <v>418</v>
      </c>
      <c r="F30" s="2" t="s">
        <v>445</v>
      </c>
      <c r="G30" s="1">
        <v>125937</v>
      </c>
      <c r="H30" s="1">
        <v>20108</v>
      </c>
      <c r="I30" s="1">
        <v>10030</v>
      </c>
      <c r="J30" s="1">
        <v>156075</v>
      </c>
      <c r="K30" s="1"/>
      <c r="L30" s="10"/>
    </row>
    <row r="31" spans="1:12" x14ac:dyDescent="0.25">
      <c r="A31" s="19" t="s">
        <v>469</v>
      </c>
      <c r="B31" s="19" t="s">
        <v>415</v>
      </c>
      <c r="C31" s="19" t="s">
        <v>444</v>
      </c>
      <c r="D31" s="19" t="s">
        <v>411</v>
      </c>
      <c r="E31" s="19" t="s">
        <v>418</v>
      </c>
      <c r="F31" s="19" t="s">
        <v>419</v>
      </c>
      <c r="G31" s="1">
        <v>0</v>
      </c>
      <c r="H31" s="1">
        <v>6500</v>
      </c>
      <c r="I31" s="1">
        <v>0</v>
      </c>
      <c r="J31" s="1">
        <v>6500</v>
      </c>
      <c r="K31" s="1"/>
      <c r="L31" s="10"/>
    </row>
    <row r="32" spans="1:12" x14ac:dyDescent="0.25">
      <c r="A32" s="19" t="s">
        <v>223</v>
      </c>
      <c r="B32" s="19" t="s">
        <v>425</v>
      </c>
      <c r="C32" s="19" t="s">
        <v>446</v>
      </c>
      <c r="D32" s="19" t="s">
        <v>411</v>
      </c>
      <c r="E32" s="19" t="s">
        <v>426</v>
      </c>
      <c r="F32" s="19" t="s">
        <v>447</v>
      </c>
      <c r="G32" s="1">
        <v>181433</v>
      </c>
      <c r="H32" s="1">
        <v>100392</v>
      </c>
      <c r="I32" s="1">
        <v>0</v>
      </c>
      <c r="J32" s="1">
        <v>281825</v>
      </c>
      <c r="K32" s="1"/>
      <c r="L32" s="10"/>
    </row>
    <row r="33" spans="1:12" x14ac:dyDescent="0.25">
      <c r="A33" s="19" t="s">
        <v>273</v>
      </c>
      <c r="B33" s="19" t="s">
        <v>425</v>
      </c>
      <c r="C33" s="19" t="s">
        <v>430</v>
      </c>
      <c r="D33" s="2" t="s">
        <v>408</v>
      </c>
      <c r="E33" s="19" t="s">
        <v>426</v>
      </c>
      <c r="F33" s="19" t="s">
        <v>447</v>
      </c>
      <c r="G33" s="1">
        <v>131862</v>
      </c>
      <c r="H33" s="1">
        <v>9986</v>
      </c>
      <c r="I33" s="1">
        <v>0</v>
      </c>
      <c r="J33" s="1">
        <v>141848</v>
      </c>
      <c r="K33" s="1"/>
      <c r="L33" s="10"/>
    </row>
    <row r="34" spans="1:12" x14ac:dyDescent="0.25">
      <c r="A34" s="19" t="s">
        <v>448</v>
      </c>
      <c r="B34" s="19" t="s">
        <v>425</v>
      </c>
      <c r="C34" s="19" t="s">
        <v>444</v>
      </c>
      <c r="D34" s="19" t="s">
        <v>411</v>
      </c>
      <c r="E34" s="19" t="s">
        <v>426</v>
      </c>
      <c r="F34" s="19" t="s">
        <v>447</v>
      </c>
      <c r="G34" s="1">
        <v>352686</v>
      </c>
      <c r="H34" s="1">
        <v>150635</v>
      </c>
      <c r="I34" s="1">
        <v>0</v>
      </c>
      <c r="J34" s="1">
        <v>503321</v>
      </c>
      <c r="K34" s="1"/>
      <c r="L34" s="10"/>
    </row>
    <row r="35" spans="1:12" x14ac:dyDescent="0.25">
      <c r="A35" s="19" t="s">
        <v>293</v>
      </c>
      <c r="B35" s="2" t="s">
        <v>406</v>
      </c>
      <c r="C35" s="19" t="s">
        <v>446</v>
      </c>
      <c r="D35" s="19" t="s">
        <v>441</v>
      </c>
      <c r="E35" s="19" t="s">
        <v>442</v>
      </c>
      <c r="F35" s="19" t="s">
        <v>443</v>
      </c>
      <c r="G35" s="1">
        <v>505969</v>
      </c>
      <c r="H35" s="1">
        <v>26712</v>
      </c>
      <c r="I35" s="1">
        <v>0</v>
      </c>
      <c r="J35" s="18">
        <v>532681</v>
      </c>
      <c r="K35" s="1"/>
      <c r="L35" s="10"/>
    </row>
    <row r="36" spans="1:12" x14ac:dyDescent="0.25">
      <c r="A36" s="19" t="s">
        <v>389</v>
      </c>
      <c r="B36" s="19" t="s">
        <v>425</v>
      </c>
      <c r="C36" s="19" t="s">
        <v>430</v>
      </c>
      <c r="D36" s="19" t="s">
        <v>408</v>
      </c>
      <c r="E36" s="2" t="s">
        <v>412</v>
      </c>
      <c r="F36" s="19" t="s">
        <v>421</v>
      </c>
      <c r="G36" s="1">
        <v>131862</v>
      </c>
      <c r="H36" s="1">
        <v>45974</v>
      </c>
      <c r="I36" s="1">
        <v>5720</v>
      </c>
      <c r="J36" s="1">
        <v>183556</v>
      </c>
      <c r="K36" s="1"/>
      <c r="L36" s="10"/>
    </row>
    <row r="37" spans="1:12" x14ac:dyDescent="0.25">
      <c r="A37" s="19" t="s">
        <v>281</v>
      </c>
      <c r="B37" s="19" t="s">
        <v>406</v>
      </c>
      <c r="C37" s="19" t="s">
        <v>407</v>
      </c>
      <c r="D37" s="19" t="s">
        <v>408</v>
      </c>
      <c r="E37" s="19" t="s">
        <v>426</v>
      </c>
      <c r="F37" s="19" t="s">
        <v>449</v>
      </c>
      <c r="G37" s="1">
        <v>203272</v>
      </c>
      <c r="H37" s="1">
        <v>0</v>
      </c>
      <c r="I37" s="1">
        <v>0</v>
      </c>
      <c r="J37" s="1">
        <v>203272</v>
      </c>
      <c r="K37" s="1"/>
      <c r="L37" s="10"/>
    </row>
    <row r="38" spans="1:12" x14ac:dyDescent="0.25">
      <c r="A38" s="19" t="s">
        <v>259</v>
      </c>
      <c r="B38" s="19" t="s">
        <v>425</v>
      </c>
      <c r="C38" s="19" t="s">
        <v>414</v>
      </c>
      <c r="D38" s="19" t="s">
        <v>411</v>
      </c>
      <c r="E38" s="19" t="s">
        <v>442</v>
      </c>
      <c r="F38" s="19" t="s">
        <v>450</v>
      </c>
      <c r="G38" s="1">
        <v>161765</v>
      </c>
      <c r="H38" s="1">
        <v>14966</v>
      </c>
      <c r="I38" s="1">
        <v>0</v>
      </c>
      <c r="J38" s="1">
        <v>176731</v>
      </c>
      <c r="K38" s="1"/>
      <c r="L38" s="10"/>
    </row>
    <row r="39" spans="1:12" x14ac:dyDescent="0.25">
      <c r="A39" s="19" t="s">
        <v>374</v>
      </c>
      <c r="B39" s="19" t="s">
        <v>425</v>
      </c>
      <c r="C39" s="19" t="s">
        <v>430</v>
      </c>
      <c r="D39" s="19" t="s">
        <v>422</v>
      </c>
      <c r="E39" s="19" t="s">
        <v>418</v>
      </c>
      <c r="F39" s="19" t="s">
        <v>445</v>
      </c>
      <c r="G39" s="1">
        <v>125936</v>
      </c>
      <c r="H39" s="1">
        <v>0</v>
      </c>
      <c r="I39" s="1">
        <v>11519</v>
      </c>
      <c r="J39" s="1">
        <v>137455</v>
      </c>
      <c r="K39" s="1"/>
      <c r="L39" s="10"/>
    </row>
    <row r="40" spans="1:12" x14ac:dyDescent="0.25">
      <c r="A40" s="19" t="s">
        <v>383</v>
      </c>
      <c r="B40" s="2" t="s">
        <v>406</v>
      </c>
      <c r="C40" s="19" t="s">
        <v>470</v>
      </c>
      <c r="D40" s="19" t="s">
        <v>411</v>
      </c>
      <c r="E40" s="2" t="s">
        <v>432</v>
      </c>
      <c r="F40" s="19" t="s">
        <v>433</v>
      </c>
      <c r="G40" s="1">
        <v>0</v>
      </c>
      <c r="H40" s="1">
        <v>76488</v>
      </c>
      <c r="I40" s="1">
        <v>0</v>
      </c>
      <c r="J40" s="1">
        <v>76488</v>
      </c>
      <c r="K40" s="1"/>
      <c r="L40" s="10"/>
    </row>
    <row r="41" spans="1:12" x14ac:dyDescent="0.25">
      <c r="A41" s="19" t="s">
        <v>257</v>
      </c>
      <c r="B41" s="2" t="s">
        <v>435</v>
      </c>
      <c r="C41" s="19" t="s">
        <v>430</v>
      </c>
      <c r="D41" s="19" t="s">
        <v>408</v>
      </c>
      <c r="E41" s="2" t="s">
        <v>438</v>
      </c>
      <c r="F41" s="2" t="s">
        <v>439</v>
      </c>
      <c r="G41" s="1">
        <v>275945</v>
      </c>
      <c r="H41" s="1">
        <v>125223</v>
      </c>
      <c r="I41" s="1">
        <v>45167</v>
      </c>
      <c r="J41" s="1">
        <v>446335</v>
      </c>
      <c r="K41" s="1"/>
      <c r="L41" s="10"/>
    </row>
    <row r="42" spans="1:12" x14ac:dyDescent="0.25">
      <c r="A42" s="19" t="s">
        <v>378</v>
      </c>
      <c r="B42" s="2" t="s">
        <v>406</v>
      </c>
      <c r="C42" s="19" t="s">
        <v>428</v>
      </c>
      <c r="D42" s="19" t="s">
        <v>441</v>
      </c>
      <c r="E42" s="19" t="s">
        <v>442</v>
      </c>
      <c r="F42" s="19" t="s">
        <v>451</v>
      </c>
      <c r="G42" s="1">
        <v>799966</v>
      </c>
      <c r="H42" s="1">
        <v>197567</v>
      </c>
      <c r="I42" s="1">
        <v>0</v>
      </c>
      <c r="J42" s="1">
        <v>997533</v>
      </c>
      <c r="K42" s="1"/>
      <c r="L42" s="10"/>
    </row>
    <row r="43" spans="1:12" x14ac:dyDescent="0.25">
      <c r="A43" s="19" t="s">
        <v>242</v>
      </c>
      <c r="B43" s="2" t="s">
        <v>406</v>
      </c>
      <c r="C43" s="19" t="s">
        <v>430</v>
      </c>
      <c r="D43" s="19" t="s">
        <v>408</v>
      </c>
      <c r="E43" s="19" t="s">
        <v>442</v>
      </c>
      <c r="F43" s="19" t="s">
        <v>452</v>
      </c>
      <c r="G43" s="1">
        <v>220552</v>
      </c>
      <c r="H43" s="1">
        <v>12545</v>
      </c>
      <c r="I43" s="1">
        <v>0</v>
      </c>
      <c r="J43" s="1">
        <v>233097</v>
      </c>
      <c r="K43" s="1"/>
      <c r="L43" s="10"/>
    </row>
    <row r="44" spans="1:12" x14ac:dyDescent="0.25">
      <c r="A44" s="19" t="s">
        <v>361</v>
      </c>
      <c r="B44" s="2" t="s">
        <v>406</v>
      </c>
      <c r="C44" s="19" t="s">
        <v>420</v>
      </c>
      <c r="D44" s="2" t="s">
        <v>411</v>
      </c>
      <c r="E44" s="2" t="s">
        <v>442</v>
      </c>
      <c r="F44" s="2" t="s">
        <v>452</v>
      </c>
      <c r="G44" s="1">
        <v>220552</v>
      </c>
      <c r="H44" s="1">
        <v>0</v>
      </c>
      <c r="I44" s="1">
        <v>0</v>
      </c>
      <c r="J44" s="1">
        <v>220552</v>
      </c>
      <c r="K44" s="1"/>
      <c r="L44" s="10"/>
    </row>
    <row r="45" spans="1:12" x14ac:dyDescent="0.25">
      <c r="A45" s="19" t="s">
        <v>323</v>
      </c>
      <c r="B45" s="2" t="s">
        <v>406</v>
      </c>
      <c r="C45" s="19" t="s">
        <v>407</v>
      </c>
      <c r="D45" s="19" t="s">
        <v>408</v>
      </c>
      <c r="E45" s="2" t="s">
        <v>440</v>
      </c>
      <c r="F45" s="2" t="s">
        <v>440</v>
      </c>
      <c r="G45" s="1">
        <v>218781</v>
      </c>
      <c r="H45" s="1">
        <v>62811</v>
      </c>
      <c r="I45" s="1">
        <v>0</v>
      </c>
      <c r="J45" s="1">
        <v>281592</v>
      </c>
      <c r="K45" s="1"/>
      <c r="L45" s="10"/>
    </row>
    <row r="46" spans="1:12" x14ac:dyDescent="0.25">
      <c r="A46" s="19" t="s">
        <v>471</v>
      </c>
      <c r="B46" s="2" t="s">
        <v>406</v>
      </c>
      <c r="C46" s="19" t="s">
        <v>470</v>
      </c>
      <c r="D46" s="2" t="s">
        <v>411</v>
      </c>
      <c r="E46" s="2" t="s">
        <v>442</v>
      </c>
      <c r="F46" s="2" t="s">
        <v>451</v>
      </c>
      <c r="G46" s="1">
        <v>434284</v>
      </c>
      <c r="H46" s="1">
        <v>92031</v>
      </c>
      <c r="I46" s="1">
        <v>0</v>
      </c>
      <c r="J46" s="1">
        <v>526315</v>
      </c>
      <c r="K46" s="1"/>
      <c r="L46" s="10"/>
    </row>
    <row r="47" spans="1:12" x14ac:dyDescent="0.25">
      <c r="A47" s="19" t="s">
        <v>243</v>
      </c>
      <c r="B47" s="19" t="s">
        <v>406</v>
      </c>
      <c r="C47" s="19" t="s">
        <v>470</v>
      </c>
      <c r="D47" s="19" t="s">
        <v>411</v>
      </c>
      <c r="E47" s="19" t="s">
        <v>442</v>
      </c>
      <c r="F47" s="19" t="s">
        <v>452</v>
      </c>
      <c r="G47" s="1">
        <v>220554</v>
      </c>
      <c r="H47" s="1">
        <v>10771</v>
      </c>
      <c r="I47" s="1">
        <v>0</v>
      </c>
      <c r="J47" s="1">
        <v>231325</v>
      </c>
      <c r="K47" s="1"/>
      <c r="L47" s="10"/>
    </row>
    <row r="48" spans="1:12" x14ac:dyDescent="0.25">
      <c r="A48" s="19" t="s">
        <v>232</v>
      </c>
      <c r="B48" s="19" t="s">
        <v>406</v>
      </c>
      <c r="C48" s="19" t="s">
        <v>472</v>
      </c>
      <c r="D48" s="19" t="s">
        <v>411</v>
      </c>
      <c r="E48" s="2" t="s">
        <v>442</v>
      </c>
      <c r="F48" s="19" t="s">
        <v>452</v>
      </c>
      <c r="G48" s="1">
        <v>220778</v>
      </c>
      <c r="H48" s="1">
        <v>33121</v>
      </c>
      <c r="I48" s="1">
        <v>0</v>
      </c>
      <c r="J48" s="1">
        <v>253899</v>
      </c>
      <c r="K48" s="1"/>
      <c r="L48" s="10"/>
    </row>
    <row r="49" spans="1:12" x14ac:dyDescent="0.25">
      <c r="A49" s="19" t="s">
        <v>364</v>
      </c>
      <c r="B49" s="19" t="s">
        <v>406</v>
      </c>
      <c r="C49" s="19" t="s">
        <v>407</v>
      </c>
      <c r="D49" s="19" t="s">
        <v>408</v>
      </c>
      <c r="E49" s="19" t="s">
        <v>442</v>
      </c>
      <c r="F49" s="19" t="s">
        <v>452</v>
      </c>
      <c r="G49" s="1">
        <v>221039</v>
      </c>
      <c r="H49" s="1">
        <v>0</v>
      </c>
      <c r="I49" s="1">
        <v>0</v>
      </c>
      <c r="J49" s="1">
        <v>221039</v>
      </c>
      <c r="K49" s="1"/>
      <c r="L49" s="10"/>
    </row>
    <row r="50" spans="1:12" x14ac:dyDescent="0.25">
      <c r="A50" s="19" t="s">
        <v>264</v>
      </c>
      <c r="B50" s="19" t="s">
        <v>406</v>
      </c>
      <c r="C50" s="19" t="s">
        <v>436</v>
      </c>
      <c r="D50" s="19" t="s">
        <v>408</v>
      </c>
      <c r="E50" s="19" t="s">
        <v>442</v>
      </c>
      <c r="F50" s="19" t="s">
        <v>452</v>
      </c>
      <c r="G50" s="1">
        <v>220552</v>
      </c>
      <c r="H50" s="1">
        <v>33679</v>
      </c>
      <c r="I50" s="1">
        <v>0</v>
      </c>
      <c r="J50" s="1">
        <v>254231</v>
      </c>
      <c r="K50" s="1"/>
      <c r="L50" s="10"/>
    </row>
    <row r="51" spans="1:12" x14ac:dyDescent="0.25">
      <c r="A51" s="19" t="s">
        <v>473</v>
      </c>
      <c r="B51" s="19" t="s">
        <v>415</v>
      </c>
      <c r="C51" s="2" t="s">
        <v>446</v>
      </c>
      <c r="D51" s="19" t="s">
        <v>417</v>
      </c>
      <c r="E51" s="19" t="s">
        <v>418</v>
      </c>
      <c r="F51" s="19" t="s">
        <v>419</v>
      </c>
      <c r="G51" s="1">
        <v>0</v>
      </c>
      <c r="H51" s="1">
        <v>14768</v>
      </c>
      <c r="I51" s="1">
        <v>2500</v>
      </c>
      <c r="J51" s="1">
        <v>17268</v>
      </c>
      <c r="K51" s="1"/>
      <c r="L51" s="10"/>
    </row>
    <row r="52" spans="1:12" x14ac:dyDescent="0.25">
      <c r="A52" s="19" t="s">
        <v>340</v>
      </c>
      <c r="B52" s="2" t="s">
        <v>425</v>
      </c>
      <c r="C52" s="19" t="s">
        <v>420</v>
      </c>
      <c r="D52" s="19" t="s">
        <v>408</v>
      </c>
      <c r="E52" s="19" t="s">
        <v>418</v>
      </c>
      <c r="F52" s="19" t="s">
        <v>445</v>
      </c>
      <c r="G52" s="1">
        <v>233618</v>
      </c>
      <c r="H52" s="1">
        <v>0</v>
      </c>
      <c r="I52" s="1">
        <v>22852</v>
      </c>
      <c r="J52" s="1">
        <v>256470</v>
      </c>
      <c r="K52" s="1"/>
      <c r="L52" s="10"/>
    </row>
    <row r="53" spans="1:12" x14ac:dyDescent="0.25">
      <c r="A53" s="19" t="s">
        <v>464</v>
      </c>
      <c r="B53" s="19" t="s">
        <v>425</v>
      </c>
      <c r="C53" s="19" t="s">
        <v>474</v>
      </c>
      <c r="D53" s="2" t="s">
        <v>411</v>
      </c>
      <c r="E53" s="19" t="s">
        <v>426</v>
      </c>
      <c r="F53" s="19" t="s">
        <v>447</v>
      </c>
      <c r="G53" s="1">
        <v>462025</v>
      </c>
      <c r="H53" s="1">
        <v>114122</v>
      </c>
      <c r="I53" s="1">
        <v>0</v>
      </c>
      <c r="J53" s="1">
        <v>576147</v>
      </c>
      <c r="K53" s="1"/>
      <c r="L53" s="10"/>
    </row>
    <row r="54" spans="1:12" x14ac:dyDescent="0.25">
      <c r="A54" s="19" t="s">
        <v>392</v>
      </c>
      <c r="B54" s="19" t="s">
        <v>406</v>
      </c>
      <c r="C54" s="19" t="s">
        <v>430</v>
      </c>
      <c r="D54" s="19" t="s">
        <v>411</v>
      </c>
      <c r="E54" s="19" t="s">
        <v>426</v>
      </c>
      <c r="F54" s="19" t="s">
        <v>449</v>
      </c>
      <c r="G54" s="1">
        <v>0</v>
      </c>
      <c r="H54" s="1">
        <v>59148</v>
      </c>
      <c r="I54" s="1">
        <v>0</v>
      </c>
      <c r="J54" s="1">
        <v>59148</v>
      </c>
      <c r="K54" s="1"/>
      <c r="L54" s="10"/>
    </row>
    <row r="55" spans="1:12" x14ac:dyDescent="0.25">
      <c r="A55" s="19" t="s">
        <v>388</v>
      </c>
      <c r="B55" s="2" t="s">
        <v>425</v>
      </c>
      <c r="C55" s="19" t="s">
        <v>430</v>
      </c>
      <c r="D55" s="19" t="s">
        <v>408</v>
      </c>
      <c r="E55" s="19" t="s">
        <v>418</v>
      </c>
      <c r="F55" s="19" t="s">
        <v>419</v>
      </c>
      <c r="G55" s="1">
        <v>38200</v>
      </c>
      <c r="H55" s="1">
        <v>9536</v>
      </c>
      <c r="I55" s="1">
        <v>0</v>
      </c>
      <c r="J55" s="1">
        <v>47736</v>
      </c>
      <c r="K55" s="1"/>
      <c r="L55" s="10"/>
    </row>
    <row r="56" spans="1:12" x14ac:dyDescent="0.25">
      <c r="A56" s="19" t="s">
        <v>287</v>
      </c>
      <c r="B56" s="19" t="s">
        <v>425</v>
      </c>
      <c r="C56" s="19" t="s">
        <v>407</v>
      </c>
      <c r="D56" s="19" t="s">
        <v>408</v>
      </c>
      <c r="E56" s="19" t="s">
        <v>426</v>
      </c>
      <c r="F56" s="19" t="s">
        <v>427</v>
      </c>
      <c r="G56" s="1">
        <v>196496</v>
      </c>
      <c r="H56" s="1">
        <v>40668</v>
      </c>
      <c r="I56" s="1">
        <v>0</v>
      </c>
      <c r="J56" s="1">
        <v>237164</v>
      </c>
      <c r="K56" s="1"/>
      <c r="L56" s="10"/>
    </row>
    <row r="57" spans="1:12" x14ac:dyDescent="0.25">
      <c r="A57" s="19" t="s">
        <v>394</v>
      </c>
      <c r="B57" s="19" t="s">
        <v>425</v>
      </c>
      <c r="C57" s="19" t="s">
        <v>436</v>
      </c>
      <c r="D57" s="19" t="s">
        <v>422</v>
      </c>
      <c r="E57" s="19" t="s">
        <v>418</v>
      </c>
      <c r="F57" s="19" t="s">
        <v>445</v>
      </c>
      <c r="G57" s="1">
        <v>26369</v>
      </c>
      <c r="H57" s="1">
        <v>0</v>
      </c>
      <c r="I57" s="1">
        <v>2580</v>
      </c>
      <c r="J57" s="1">
        <v>28949</v>
      </c>
      <c r="K57" s="1"/>
      <c r="L57" s="10"/>
    </row>
    <row r="58" spans="1:12" x14ac:dyDescent="0.25">
      <c r="A58" s="19" t="s">
        <v>295</v>
      </c>
      <c r="B58" s="19" t="s">
        <v>406</v>
      </c>
      <c r="C58" s="19" t="s">
        <v>420</v>
      </c>
      <c r="D58" s="2" t="s">
        <v>429</v>
      </c>
      <c r="E58" s="19" t="s">
        <v>412</v>
      </c>
      <c r="F58" s="19" t="s">
        <v>421</v>
      </c>
      <c r="G58" s="1">
        <v>403849</v>
      </c>
      <c r="H58" s="1">
        <v>0</v>
      </c>
      <c r="I58" s="1">
        <v>0</v>
      </c>
      <c r="J58" s="1">
        <v>403849</v>
      </c>
      <c r="K58" s="1"/>
      <c r="L58" s="10"/>
    </row>
    <row r="59" spans="1:12" x14ac:dyDescent="0.25">
      <c r="A59" s="19" t="s">
        <v>371</v>
      </c>
      <c r="B59" s="19" t="s">
        <v>425</v>
      </c>
      <c r="C59" s="19" t="s">
        <v>407</v>
      </c>
      <c r="D59" s="19" t="s">
        <v>408</v>
      </c>
      <c r="E59" s="19" t="s">
        <v>418</v>
      </c>
      <c r="F59" s="19" t="s">
        <v>445</v>
      </c>
      <c r="G59" s="1">
        <v>131862</v>
      </c>
      <c r="H59" s="1">
        <v>0</v>
      </c>
      <c r="I59" s="1">
        <v>22898</v>
      </c>
      <c r="J59" s="1">
        <v>154760</v>
      </c>
      <c r="K59" s="1"/>
      <c r="L59" s="10"/>
    </row>
    <row r="60" spans="1:12" x14ac:dyDescent="0.25">
      <c r="A60" s="19" t="s">
        <v>253</v>
      </c>
      <c r="B60" s="19" t="s">
        <v>406</v>
      </c>
      <c r="C60" s="19" t="s">
        <v>430</v>
      </c>
      <c r="D60" s="19" t="s">
        <v>408</v>
      </c>
      <c r="E60" s="19" t="s">
        <v>412</v>
      </c>
      <c r="F60" s="19" t="s">
        <v>421</v>
      </c>
      <c r="G60" s="1">
        <v>177391</v>
      </c>
      <c r="H60" s="1">
        <v>0</v>
      </c>
      <c r="I60" s="1">
        <v>0</v>
      </c>
      <c r="J60" s="1">
        <v>177391</v>
      </c>
      <c r="K60" s="1"/>
      <c r="L60" s="10"/>
    </row>
    <row r="61" spans="1:12" x14ac:dyDescent="0.25">
      <c r="A61" s="19" t="s">
        <v>356</v>
      </c>
      <c r="B61" s="2" t="s">
        <v>453</v>
      </c>
      <c r="C61" s="19" t="s">
        <v>420</v>
      </c>
      <c r="D61" s="2" t="s">
        <v>429</v>
      </c>
      <c r="E61" s="2" t="s">
        <v>442</v>
      </c>
      <c r="F61" s="19" t="s">
        <v>454</v>
      </c>
      <c r="G61" s="1">
        <v>142383</v>
      </c>
      <c r="H61" s="1">
        <v>40035</v>
      </c>
      <c r="I61" s="1">
        <v>15000</v>
      </c>
      <c r="J61" s="1">
        <v>197418</v>
      </c>
      <c r="K61" s="1"/>
      <c r="L61" s="10"/>
    </row>
    <row r="62" spans="1:12" x14ac:dyDescent="0.25">
      <c r="A62" s="19" t="s">
        <v>360</v>
      </c>
      <c r="B62" s="2" t="s">
        <v>425</v>
      </c>
      <c r="C62" s="19" t="s">
        <v>428</v>
      </c>
      <c r="D62" s="19" t="s">
        <v>408</v>
      </c>
      <c r="E62" s="2" t="s">
        <v>409</v>
      </c>
      <c r="F62" s="2" t="s">
        <v>410</v>
      </c>
      <c r="G62" s="1">
        <v>131863</v>
      </c>
      <c r="H62" s="1">
        <v>16838</v>
      </c>
      <c r="I62" s="1">
        <v>0</v>
      </c>
      <c r="J62" s="1">
        <v>148701</v>
      </c>
      <c r="K62" s="1"/>
      <c r="L62" s="10"/>
    </row>
    <row r="63" spans="1:12" x14ac:dyDescent="0.25">
      <c r="A63" s="19" t="s">
        <v>384</v>
      </c>
      <c r="B63" s="19" t="s">
        <v>425</v>
      </c>
      <c r="C63" s="2" t="s">
        <v>430</v>
      </c>
      <c r="D63" s="2" t="s">
        <v>408</v>
      </c>
      <c r="E63" s="19" t="s">
        <v>409</v>
      </c>
      <c r="F63" s="19" t="s">
        <v>455</v>
      </c>
      <c r="G63" s="1">
        <v>131862</v>
      </c>
      <c r="H63" s="1">
        <v>0</v>
      </c>
      <c r="I63" s="1">
        <v>0</v>
      </c>
      <c r="J63" s="1">
        <v>131862</v>
      </c>
      <c r="K63" s="1"/>
      <c r="L63" s="10"/>
    </row>
    <row r="64" spans="1:12" x14ac:dyDescent="0.25">
      <c r="A64" s="19" t="s">
        <v>341</v>
      </c>
      <c r="B64" s="2" t="s">
        <v>425</v>
      </c>
      <c r="C64" s="19" t="s">
        <v>414</v>
      </c>
      <c r="D64" s="19" t="s">
        <v>411</v>
      </c>
      <c r="E64" s="19" t="s">
        <v>409</v>
      </c>
      <c r="F64" s="19" t="s">
        <v>455</v>
      </c>
      <c r="G64" s="1">
        <v>143712</v>
      </c>
      <c r="H64" s="1">
        <v>17782</v>
      </c>
      <c r="I64" s="1">
        <v>0</v>
      </c>
      <c r="J64" s="1">
        <v>161494</v>
      </c>
      <c r="K64" s="1"/>
      <c r="L64" s="10"/>
    </row>
    <row r="65" spans="1:12" x14ac:dyDescent="0.25">
      <c r="A65" s="19" t="s">
        <v>238</v>
      </c>
      <c r="B65" s="19" t="s">
        <v>435</v>
      </c>
      <c r="C65" s="19" t="s">
        <v>465</v>
      </c>
      <c r="D65" s="19" t="s">
        <v>411</v>
      </c>
      <c r="E65" s="19" t="s">
        <v>442</v>
      </c>
      <c r="F65" s="19" t="s">
        <v>456</v>
      </c>
      <c r="G65" s="1">
        <v>1253741</v>
      </c>
      <c r="H65" s="1">
        <v>14000</v>
      </c>
      <c r="I65" s="1">
        <v>227031</v>
      </c>
      <c r="J65" s="1">
        <v>1494772</v>
      </c>
      <c r="K65" s="1"/>
      <c r="L65" s="10"/>
    </row>
    <row r="66" spans="1:12" x14ac:dyDescent="0.25">
      <c r="A66" s="19" t="s">
        <v>322</v>
      </c>
      <c r="B66" s="2" t="s">
        <v>435</v>
      </c>
      <c r="C66" s="19" t="s">
        <v>430</v>
      </c>
      <c r="D66" s="19" t="s">
        <v>408</v>
      </c>
      <c r="E66" s="19" t="s">
        <v>440</v>
      </c>
      <c r="F66" s="19" t="s">
        <v>440</v>
      </c>
      <c r="G66" s="1">
        <v>419003</v>
      </c>
      <c r="H66" s="1">
        <v>0</v>
      </c>
      <c r="I66" s="1">
        <v>0</v>
      </c>
      <c r="J66" s="1">
        <v>419003</v>
      </c>
      <c r="K66" s="1"/>
      <c r="L66" s="10"/>
    </row>
    <row r="67" spans="1:12" x14ac:dyDescent="0.25">
      <c r="A67" s="19" t="s">
        <v>261</v>
      </c>
      <c r="B67" s="19" t="s">
        <v>425</v>
      </c>
      <c r="C67" s="19" t="s">
        <v>431</v>
      </c>
      <c r="D67" s="2" t="s">
        <v>422</v>
      </c>
      <c r="E67" s="19" t="s">
        <v>426</v>
      </c>
      <c r="F67" s="19" t="s">
        <v>427</v>
      </c>
      <c r="G67" s="1">
        <v>28866</v>
      </c>
      <c r="H67" s="1">
        <v>0</v>
      </c>
      <c r="I67" s="1">
        <v>0</v>
      </c>
      <c r="J67" s="1">
        <v>28866</v>
      </c>
      <c r="K67" s="1"/>
      <c r="L67" s="10"/>
    </row>
    <row r="68" spans="1:12" x14ac:dyDescent="0.25">
      <c r="A68" s="19" t="s">
        <v>475</v>
      </c>
      <c r="B68" s="19" t="s">
        <v>425</v>
      </c>
      <c r="C68" s="19" t="s">
        <v>436</v>
      </c>
      <c r="D68" s="19" t="s">
        <v>408</v>
      </c>
      <c r="E68" s="19" t="s">
        <v>418</v>
      </c>
      <c r="F68" s="19" t="s">
        <v>445</v>
      </c>
      <c r="G68" s="1">
        <v>131862</v>
      </c>
      <c r="H68" s="1">
        <v>0</v>
      </c>
      <c r="I68" s="1">
        <v>12898</v>
      </c>
      <c r="J68" s="1">
        <v>144760</v>
      </c>
      <c r="K68" s="1"/>
      <c r="L68" s="10"/>
    </row>
    <row r="69" spans="1:12" x14ac:dyDescent="0.25">
      <c r="A69" s="19" t="s">
        <v>324</v>
      </c>
      <c r="B69" s="19" t="s">
        <v>406</v>
      </c>
      <c r="C69" s="19" t="s">
        <v>430</v>
      </c>
      <c r="D69" s="2" t="s">
        <v>408</v>
      </c>
      <c r="E69" s="19" t="s">
        <v>440</v>
      </c>
      <c r="F69" s="19" t="s">
        <v>440</v>
      </c>
      <c r="G69" s="1">
        <v>218323</v>
      </c>
      <c r="H69" s="1">
        <v>0</v>
      </c>
      <c r="I69" s="1">
        <v>0</v>
      </c>
      <c r="J69" s="1">
        <v>218323</v>
      </c>
      <c r="K69" s="1"/>
      <c r="L69" s="10"/>
    </row>
    <row r="70" spans="1:12" x14ac:dyDescent="0.25">
      <c r="A70" s="19" t="s">
        <v>229</v>
      </c>
      <c r="B70" s="19" t="s">
        <v>435</v>
      </c>
      <c r="C70" s="19" t="s">
        <v>414</v>
      </c>
      <c r="D70" s="19" t="s">
        <v>411</v>
      </c>
      <c r="E70" s="19" t="s">
        <v>438</v>
      </c>
      <c r="F70" s="19" t="s">
        <v>439</v>
      </c>
      <c r="G70" s="1">
        <v>301873</v>
      </c>
      <c r="H70" s="1">
        <v>3142</v>
      </c>
      <c r="I70" s="1">
        <v>10440</v>
      </c>
      <c r="J70" s="1">
        <v>315455</v>
      </c>
      <c r="K70" s="1"/>
      <c r="L70" s="10"/>
    </row>
    <row r="71" spans="1:12" x14ac:dyDescent="0.25">
      <c r="A71" s="19" t="s">
        <v>270</v>
      </c>
      <c r="B71" s="2" t="s">
        <v>425</v>
      </c>
      <c r="C71" s="19" t="s">
        <v>444</v>
      </c>
      <c r="D71" s="19" t="s">
        <v>411</v>
      </c>
      <c r="E71" s="2" t="s">
        <v>418</v>
      </c>
      <c r="F71" s="2" t="s">
        <v>445</v>
      </c>
      <c r="G71" s="1">
        <v>137787</v>
      </c>
      <c r="H71" s="1">
        <v>41662</v>
      </c>
      <c r="I71" s="1">
        <v>24198</v>
      </c>
      <c r="J71" s="1">
        <v>203647</v>
      </c>
      <c r="K71" s="1"/>
      <c r="L71" s="10"/>
    </row>
    <row r="72" spans="1:12" x14ac:dyDescent="0.25">
      <c r="A72" s="19" t="s">
        <v>234</v>
      </c>
      <c r="B72" s="19" t="s">
        <v>435</v>
      </c>
      <c r="C72" s="2" t="s">
        <v>430</v>
      </c>
      <c r="D72" s="19" t="s">
        <v>408</v>
      </c>
      <c r="E72" s="19" t="s">
        <v>442</v>
      </c>
      <c r="F72" s="19" t="s">
        <v>456</v>
      </c>
      <c r="G72" s="1">
        <v>1324498</v>
      </c>
      <c r="H72" s="1">
        <v>28000</v>
      </c>
      <c r="I72" s="1">
        <v>162711</v>
      </c>
      <c r="J72" s="1">
        <v>1515209</v>
      </c>
      <c r="K72" s="1"/>
      <c r="L72" s="10"/>
    </row>
    <row r="73" spans="1:12" x14ac:dyDescent="0.25">
      <c r="A73" s="19" t="s">
        <v>235</v>
      </c>
      <c r="B73" s="2" t="s">
        <v>435</v>
      </c>
      <c r="C73" s="2" t="s">
        <v>420</v>
      </c>
      <c r="D73" s="2" t="s">
        <v>411</v>
      </c>
      <c r="E73" s="19" t="s">
        <v>442</v>
      </c>
      <c r="F73" s="19" t="s">
        <v>456</v>
      </c>
      <c r="G73" s="1">
        <v>1505698</v>
      </c>
      <c r="H73" s="1">
        <v>0</v>
      </c>
      <c r="I73" s="1">
        <v>227795</v>
      </c>
      <c r="J73" s="1">
        <v>1733493</v>
      </c>
      <c r="K73" s="1"/>
      <c r="L73" s="10"/>
    </row>
    <row r="74" spans="1:12" x14ac:dyDescent="0.25">
      <c r="A74" s="19" t="s">
        <v>344</v>
      </c>
      <c r="B74" s="2" t="s">
        <v>406</v>
      </c>
      <c r="C74" s="19" t="s">
        <v>420</v>
      </c>
      <c r="D74" s="19" t="s">
        <v>422</v>
      </c>
      <c r="E74" s="2" t="s">
        <v>426</v>
      </c>
      <c r="F74" s="2" t="s">
        <v>449</v>
      </c>
      <c r="G74" s="1">
        <v>94801</v>
      </c>
      <c r="H74" s="1">
        <v>7550</v>
      </c>
      <c r="I74" s="1">
        <v>0</v>
      </c>
      <c r="J74" s="1">
        <v>102351</v>
      </c>
      <c r="K74" s="1"/>
      <c r="L74" s="10"/>
    </row>
    <row r="75" spans="1:12" x14ac:dyDescent="0.25">
      <c r="A75" s="19" t="s">
        <v>230</v>
      </c>
      <c r="B75" s="2" t="s">
        <v>406</v>
      </c>
      <c r="C75" s="19" t="s">
        <v>420</v>
      </c>
      <c r="D75" s="19" t="s">
        <v>422</v>
      </c>
      <c r="E75" s="2" t="s">
        <v>412</v>
      </c>
      <c r="F75" s="2" t="s">
        <v>423</v>
      </c>
      <c r="G75" s="1">
        <v>197051</v>
      </c>
      <c r="H75" s="1">
        <v>0</v>
      </c>
      <c r="I75" s="1">
        <v>0</v>
      </c>
      <c r="J75" s="1">
        <v>197051</v>
      </c>
      <c r="K75" s="1"/>
      <c r="L75" s="10"/>
    </row>
    <row r="76" spans="1:12" x14ac:dyDescent="0.25">
      <c r="A76" s="19" t="s">
        <v>363</v>
      </c>
      <c r="B76" s="2" t="s">
        <v>406</v>
      </c>
      <c r="C76" s="19" t="s">
        <v>446</v>
      </c>
      <c r="D76" s="2" t="s">
        <v>408</v>
      </c>
      <c r="E76" s="2" t="s">
        <v>412</v>
      </c>
      <c r="F76" s="2" t="s">
        <v>423</v>
      </c>
      <c r="G76" s="1">
        <v>203272</v>
      </c>
      <c r="H76" s="1">
        <v>0</v>
      </c>
      <c r="I76" s="1">
        <v>0</v>
      </c>
      <c r="J76" s="1">
        <v>203272</v>
      </c>
      <c r="K76" s="1"/>
      <c r="L76" s="10"/>
    </row>
    <row r="77" spans="1:12" x14ac:dyDescent="0.25">
      <c r="A77" s="19" t="s">
        <v>248</v>
      </c>
      <c r="B77" s="2" t="s">
        <v>406</v>
      </c>
      <c r="C77" s="2" t="s">
        <v>444</v>
      </c>
      <c r="D77" s="2" t="s">
        <v>422</v>
      </c>
      <c r="E77" s="2" t="s">
        <v>412</v>
      </c>
      <c r="F77" s="2" t="s">
        <v>423</v>
      </c>
      <c r="G77" s="1">
        <v>197051</v>
      </c>
      <c r="H77" s="1">
        <v>0</v>
      </c>
      <c r="I77" s="1">
        <v>0</v>
      </c>
      <c r="J77" s="1">
        <v>197051</v>
      </c>
      <c r="K77" s="1"/>
      <c r="L77" s="10"/>
    </row>
    <row r="78" spans="1:12" x14ac:dyDescent="0.25">
      <c r="A78" s="19" t="s">
        <v>256</v>
      </c>
      <c r="B78" s="2" t="s">
        <v>406</v>
      </c>
      <c r="C78" s="19" t="s">
        <v>420</v>
      </c>
      <c r="D78" s="2" t="s">
        <v>422</v>
      </c>
      <c r="E78" s="2" t="s">
        <v>412</v>
      </c>
      <c r="F78" s="2" t="s">
        <v>423</v>
      </c>
      <c r="G78" s="1">
        <v>197051</v>
      </c>
      <c r="H78" s="1">
        <v>0</v>
      </c>
      <c r="I78" s="1">
        <v>0</v>
      </c>
      <c r="J78" s="1">
        <v>197051</v>
      </c>
      <c r="K78" s="1"/>
      <c r="L78" s="10"/>
    </row>
    <row r="79" spans="1:12" x14ac:dyDescent="0.25">
      <c r="A79" s="19" t="s">
        <v>274</v>
      </c>
      <c r="B79" s="2" t="s">
        <v>406</v>
      </c>
      <c r="C79" s="19" t="s">
        <v>420</v>
      </c>
      <c r="D79" s="2" t="s">
        <v>422</v>
      </c>
      <c r="E79" s="2" t="s">
        <v>412</v>
      </c>
      <c r="F79" s="2" t="s">
        <v>423</v>
      </c>
      <c r="G79" s="1">
        <v>197051</v>
      </c>
      <c r="H79" s="1">
        <v>0</v>
      </c>
      <c r="I79" s="1">
        <v>0</v>
      </c>
      <c r="J79" s="1">
        <v>197051</v>
      </c>
      <c r="K79" s="1"/>
      <c r="L79" s="10"/>
    </row>
    <row r="80" spans="1:12" x14ac:dyDescent="0.25">
      <c r="A80" s="19" t="s">
        <v>246</v>
      </c>
      <c r="B80" s="2" t="s">
        <v>406</v>
      </c>
      <c r="C80" s="19" t="s">
        <v>430</v>
      </c>
      <c r="D80" s="2" t="s">
        <v>422</v>
      </c>
      <c r="E80" s="2" t="s">
        <v>412</v>
      </c>
      <c r="F80" s="2" t="s">
        <v>423</v>
      </c>
      <c r="G80" s="1">
        <v>197051</v>
      </c>
      <c r="H80" s="1">
        <v>31728</v>
      </c>
      <c r="I80" s="1">
        <v>0</v>
      </c>
      <c r="J80" s="1">
        <v>228779</v>
      </c>
      <c r="K80" s="1"/>
      <c r="L80" s="10"/>
    </row>
    <row r="81" spans="1:12" x14ac:dyDescent="0.25">
      <c r="A81" s="19" t="s">
        <v>336</v>
      </c>
      <c r="B81" s="19" t="s">
        <v>406</v>
      </c>
      <c r="C81" s="19" t="s">
        <v>407</v>
      </c>
      <c r="D81" s="19" t="s">
        <v>422</v>
      </c>
      <c r="E81" s="19" t="s">
        <v>412</v>
      </c>
      <c r="F81" s="19" t="s">
        <v>423</v>
      </c>
      <c r="G81" s="1">
        <v>61042</v>
      </c>
      <c r="H81" s="1">
        <v>0</v>
      </c>
      <c r="I81" s="1">
        <v>0</v>
      </c>
      <c r="J81" s="1">
        <v>61042</v>
      </c>
      <c r="K81" s="1"/>
      <c r="L81" s="10"/>
    </row>
    <row r="82" spans="1:12" x14ac:dyDescent="0.25">
      <c r="A82" s="19" t="s">
        <v>277</v>
      </c>
      <c r="B82" s="19" t="s">
        <v>406</v>
      </c>
      <c r="C82" s="19" t="s">
        <v>420</v>
      </c>
      <c r="D82" s="19" t="s">
        <v>422</v>
      </c>
      <c r="E82" s="19" t="s">
        <v>412</v>
      </c>
      <c r="F82" s="19" t="s">
        <v>423</v>
      </c>
      <c r="G82" s="1">
        <v>197051</v>
      </c>
      <c r="H82" s="1">
        <v>0</v>
      </c>
      <c r="I82" s="1">
        <v>0</v>
      </c>
      <c r="J82" s="1">
        <v>197051</v>
      </c>
      <c r="K82" s="1"/>
      <c r="L82" s="10"/>
    </row>
    <row r="83" spans="1:12" x14ac:dyDescent="0.25">
      <c r="A83" s="19" t="s">
        <v>348</v>
      </c>
      <c r="B83" s="19" t="s">
        <v>435</v>
      </c>
      <c r="C83" s="19" t="s">
        <v>457</v>
      </c>
      <c r="D83" s="19" t="s">
        <v>411</v>
      </c>
      <c r="E83" s="19" t="s">
        <v>432</v>
      </c>
      <c r="F83" s="19" t="s">
        <v>433</v>
      </c>
      <c r="G83" s="1">
        <v>327801</v>
      </c>
      <c r="H83" s="1">
        <v>142411</v>
      </c>
      <c r="I83" s="1">
        <v>0</v>
      </c>
      <c r="J83" s="1">
        <v>470212</v>
      </c>
      <c r="K83" s="1"/>
      <c r="L83" s="10"/>
    </row>
    <row r="84" spans="1:12" x14ac:dyDescent="0.25">
      <c r="A84" s="19" t="s">
        <v>327</v>
      </c>
      <c r="B84" s="19" t="s">
        <v>406</v>
      </c>
      <c r="C84" s="19" t="s">
        <v>420</v>
      </c>
      <c r="D84" s="19" t="s">
        <v>408</v>
      </c>
      <c r="E84" s="19" t="s">
        <v>440</v>
      </c>
      <c r="F84" s="19" t="s">
        <v>440</v>
      </c>
      <c r="G84" s="1">
        <v>337692</v>
      </c>
      <c r="H84" s="1">
        <v>82947</v>
      </c>
      <c r="I84" s="1">
        <v>0</v>
      </c>
      <c r="J84" s="1">
        <v>420639</v>
      </c>
      <c r="K84" s="1"/>
      <c r="L84" s="10"/>
    </row>
    <row r="85" spans="1:12" x14ac:dyDescent="0.25">
      <c r="A85" s="19" t="s">
        <v>313</v>
      </c>
      <c r="B85" s="2" t="s">
        <v>425</v>
      </c>
      <c r="C85" s="19" t="s">
        <v>431</v>
      </c>
      <c r="D85" s="19" t="s">
        <v>422</v>
      </c>
      <c r="E85" s="19" t="s">
        <v>426</v>
      </c>
      <c r="F85" s="19" t="s">
        <v>427</v>
      </c>
      <c r="G85" s="1">
        <v>16565</v>
      </c>
      <c r="H85" s="1">
        <v>0</v>
      </c>
      <c r="I85" s="1">
        <v>0</v>
      </c>
      <c r="J85" s="1">
        <v>16565</v>
      </c>
      <c r="K85" s="1"/>
      <c r="L85" s="10"/>
    </row>
    <row r="86" spans="1:12" x14ac:dyDescent="0.25">
      <c r="A86" s="19" t="s">
        <v>330</v>
      </c>
      <c r="B86" s="2" t="s">
        <v>406</v>
      </c>
      <c r="C86" s="19" t="s">
        <v>428</v>
      </c>
      <c r="D86" s="19" t="s">
        <v>408</v>
      </c>
      <c r="E86" s="19" t="s">
        <v>440</v>
      </c>
      <c r="F86" s="19" t="s">
        <v>440</v>
      </c>
      <c r="G86" s="1">
        <v>218510</v>
      </c>
      <c r="H86" s="1">
        <v>35272</v>
      </c>
      <c r="I86" s="1">
        <v>0</v>
      </c>
      <c r="J86" s="1">
        <v>253782</v>
      </c>
      <c r="K86" s="1"/>
      <c r="L86" s="10"/>
    </row>
    <row r="87" spans="1:12" x14ac:dyDescent="0.25">
      <c r="A87" s="19" t="s">
        <v>255</v>
      </c>
      <c r="B87" s="2" t="s">
        <v>406</v>
      </c>
      <c r="C87" s="19" t="s">
        <v>420</v>
      </c>
      <c r="D87" s="2" t="s">
        <v>422</v>
      </c>
      <c r="E87" s="19" t="s">
        <v>412</v>
      </c>
      <c r="F87" s="19" t="s">
        <v>423</v>
      </c>
      <c r="G87" s="1">
        <v>197051</v>
      </c>
      <c r="H87" s="1">
        <v>0</v>
      </c>
      <c r="I87" s="1">
        <v>0</v>
      </c>
      <c r="J87" s="1">
        <v>197051</v>
      </c>
      <c r="K87" s="1"/>
      <c r="L87" s="10"/>
    </row>
    <row r="88" spans="1:12" x14ac:dyDescent="0.25">
      <c r="A88" s="19" t="s">
        <v>353</v>
      </c>
      <c r="B88" s="19" t="s">
        <v>406</v>
      </c>
      <c r="C88" s="19" t="s">
        <v>428</v>
      </c>
      <c r="D88" s="19" t="s">
        <v>429</v>
      </c>
      <c r="E88" s="19" t="s">
        <v>426</v>
      </c>
      <c r="F88" s="19" t="s">
        <v>427</v>
      </c>
      <c r="G88" s="1">
        <v>388995</v>
      </c>
      <c r="H88" s="1">
        <v>0</v>
      </c>
      <c r="I88" s="1">
        <v>0</v>
      </c>
      <c r="J88" s="1">
        <v>388995</v>
      </c>
      <c r="K88" s="1"/>
      <c r="L88" s="10"/>
    </row>
    <row r="89" spans="1:12" x14ac:dyDescent="0.25">
      <c r="A89" s="19" t="s">
        <v>345</v>
      </c>
      <c r="B89" s="19" t="s">
        <v>406</v>
      </c>
      <c r="C89" s="19" t="s">
        <v>420</v>
      </c>
      <c r="D89" s="19" t="s">
        <v>429</v>
      </c>
      <c r="E89" s="19" t="s">
        <v>432</v>
      </c>
      <c r="F89" s="19" t="s">
        <v>433</v>
      </c>
      <c r="G89" s="1">
        <v>163966</v>
      </c>
      <c r="H89" s="1">
        <v>0</v>
      </c>
      <c r="I89" s="1">
        <v>0</v>
      </c>
      <c r="J89" s="1">
        <v>163966</v>
      </c>
      <c r="K89" s="1"/>
      <c r="L89" s="10"/>
    </row>
    <row r="90" spans="1:12" x14ac:dyDescent="0.25">
      <c r="A90" s="19" t="s">
        <v>262</v>
      </c>
      <c r="B90" s="19" t="s">
        <v>425</v>
      </c>
      <c r="C90" s="2" t="s">
        <v>444</v>
      </c>
      <c r="D90" s="2" t="s">
        <v>422</v>
      </c>
      <c r="E90" s="19" t="s">
        <v>426</v>
      </c>
      <c r="F90" s="19" t="s">
        <v>427</v>
      </c>
      <c r="G90" s="1">
        <v>12394</v>
      </c>
      <c r="H90" s="1">
        <v>0</v>
      </c>
      <c r="I90" s="1">
        <v>0</v>
      </c>
      <c r="J90" s="1">
        <v>12394</v>
      </c>
      <c r="K90" s="1"/>
      <c r="L90" s="10"/>
    </row>
    <row r="91" spans="1:12" x14ac:dyDescent="0.25">
      <c r="A91" s="19" t="s">
        <v>292</v>
      </c>
      <c r="B91" s="19" t="s">
        <v>435</v>
      </c>
      <c r="C91" s="19" t="s">
        <v>420</v>
      </c>
      <c r="D91" s="19" t="s">
        <v>429</v>
      </c>
      <c r="E91" s="2" t="s">
        <v>412</v>
      </c>
      <c r="F91" s="2" t="s">
        <v>458</v>
      </c>
      <c r="G91" s="1">
        <v>638391</v>
      </c>
      <c r="H91" s="1">
        <v>106696</v>
      </c>
      <c r="I91" s="1">
        <v>0</v>
      </c>
      <c r="J91" s="1">
        <v>745087</v>
      </c>
      <c r="K91" s="1"/>
      <c r="L91" s="10"/>
    </row>
    <row r="92" spans="1:12" x14ac:dyDescent="0.25">
      <c r="A92" s="19" t="s">
        <v>373</v>
      </c>
      <c r="B92" s="19" t="s">
        <v>453</v>
      </c>
      <c r="C92" s="19" t="s">
        <v>420</v>
      </c>
      <c r="D92" s="19" t="s">
        <v>429</v>
      </c>
      <c r="E92" s="19" t="s">
        <v>440</v>
      </c>
      <c r="F92" s="19" t="s">
        <v>440</v>
      </c>
      <c r="G92" s="1">
        <v>222465</v>
      </c>
      <c r="H92" s="1">
        <v>0</v>
      </c>
      <c r="I92" s="1">
        <v>9000</v>
      </c>
      <c r="J92" s="1">
        <v>231465</v>
      </c>
      <c r="K92" s="1"/>
      <c r="L92" s="10"/>
    </row>
    <row r="93" spans="1:12" x14ac:dyDescent="0.25">
      <c r="A93" s="19" t="s">
        <v>271</v>
      </c>
      <c r="B93" s="19" t="s">
        <v>406</v>
      </c>
      <c r="C93" s="19" t="s">
        <v>444</v>
      </c>
      <c r="D93" s="19" t="s">
        <v>411</v>
      </c>
      <c r="E93" s="19" t="s">
        <v>440</v>
      </c>
      <c r="F93" s="19" t="s">
        <v>440</v>
      </c>
      <c r="G93" s="1">
        <v>218305</v>
      </c>
      <c r="H93" s="1">
        <v>0</v>
      </c>
      <c r="I93" s="1">
        <v>0</v>
      </c>
      <c r="J93" s="1">
        <v>218305</v>
      </c>
      <c r="K93" s="1"/>
      <c r="L93" s="10"/>
    </row>
    <row r="94" spans="1:12" x14ac:dyDescent="0.25">
      <c r="A94" s="19" t="s">
        <v>299</v>
      </c>
      <c r="B94" s="2" t="s">
        <v>435</v>
      </c>
      <c r="C94" s="19" t="s">
        <v>444</v>
      </c>
      <c r="D94" s="19" t="s">
        <v>411</v>
      </c>
      <c r="E94" s="2" t="s">
        <v>432</v>
      </c>
      <c r="F94" s="19" t="s">
        <v>433</v>
      </c>
      <c r="G94" s="1">
        <v>301873</v>
      </c>
      <c r="H94" s="1">
        <v>309606</v>
      </c>
      <c r="I94" s="1">
        <v>0</v>
      </c>
      <c r="J94" s="1">
        <v>611479</v>
      </c>
      <c r="K94" s="1"/>
      <c r="L94" s="10"/>
    </row>
    <row r="95" spans="1:12" x14ac:dyDescent="0.25">
      <c r="A95" s="19" t="s">
        <v>312</v>
      </c>
      <c r="B95" s="19" t="s">
        <v>435</v>
      </c>
      <c r="C95" s="19" t="s">
        <v>407</v>
      </c>
      <c r="D95" s="19" t="s">
        <v>429</v>
      </c>
      <c r="E95" s="19" t="s">
        <v>432</v>
      </c>
      <c r="F95" s="19" t="s">
        <v>437</v>
      </c>
      <c r="G95" s="1">
        <v>651148</v>
      </c>
      <c r="H95" s="1">
        <v>18874</v>
      </c>
      <c r="I95" s="1">
        <v>0</v>
      </c>
      <c r="J95" s="1">
        <v>670022</v>
      </c>
      <c r="K95" s="1"/>
      <c r="L95" s="10"/>
    </row>
    <row r="96" spans="1:12" x14ac:dyDescent="0.25">
      <c r="A96" s="19" t="s">
        <v>245</v>
      </c>
      <c r="B96" s="19" t="s">
        <v>406</v>
      </c>
      <c r="C96" s="19" t="s">
        <v>407</v>
      </c>
      <c r="D96" s="19" t="s">
        <v>408</v>
      </c>
      <c r="E96" s="19" t="s">
        <v>432</v>
      </c>
      <c r="F96" s="19" t="s">
        <v>433</v>
      </c>
      <c r="G96" s="1">
        <v>190462</v>
      </c>
      <c r="H96" s="1">
        <v>10876</v>
      </c>
      <c r="I96" s="1">
        <v>0</v>
      </c>
      <c r="J96" s="1">
        <v>201338</v>
      </c>
      <c r="K96" s="1"/>
      <c r="L96" s="10"/>
    </row>
    <row r="97" spans="1:12" x14ac:dyDescent="0.25">
      <c r="A97" s="19" t="s">
        <v>357</v>
      </c>
      <c r="B97" s="19" t="s">
        <v>415</v>
      </c>
      <c r="C97" s="19" t="s">
        <v>416</v>
      </c>
      <c r="D97" s="19" t="s">
        <v>429</v>
      </c>
      <c r="E97" s="19" t="s">
        <v>432</v>
      </c>
      <c r="F97" s="19" t="s">
        <v>434</v>
      </c>
      <c r="G97" s="1">
        <v>0</v>
      </c>
      <c r="H97" s="1">
        <v>92347</v>
      </c>
      <c r="I97" s="1">
        <v>0</v>
      </c>
      <c r="J97" s="1">
        <v>92347</v>
      </c>
      <c r="K97" s="1"/>
      <c r="L97" s="10"/>
    </row>
    <row r="98" spans="1:12" x14ac:dyDescent="0.25">
      <c r="A98" s="19" t="s">
        <v>380</v>
      </c>
      <c r="B98" s="19" t="s">
        <v>415</v>
      </c>
      <c r="C98" s="2" t="s">
        <v>416</v>
      </c>
      <c r="D98" s="19" t="s">
        <v>417</v>
      </c>
      <c r="E98" s="2" t="s">
        <v>432</v>
      </c>
      <c r="F98" s="19" t="s">
        <v>433</v>
      </c>
      <c r="G98" s="1">
        <v>0</v>
      </c>
      <c r="H98" s="1">
        <v>27628</v>
      </c>
      <c r="I98" s="1">
        <v>0</v>
      </c>
      <c r="J98" s="1">
        <v>27628</v>
      </c>
      <c r="K98" s="1"/>
      <c r="L98" s="10"/>
    </row>
    <row r="99" spans="1:12" x14ac:dyDescent="0.25">
      <c r="A99" s="19" t="s">
        <v>280</v>
      </c>
      <c r="B99" s="19" t="s">
        <v>406</v>
      </c>
      <c r="C99" s="19" t="s">
        <v>407</v>
      </c>
      <c r="D99" s="19" t="s">
        <v>408</v>
      </c>
      <c r="E99" s="19" t="s">
        <v>412</v>
      </c>
      <c r="F99" s="19" t="s">
        <v>421</v>
      </c>
      <c r="G99" s="1">
        <v>203272</v>
      </c>
      <c r="H99" s="1">
        <v>0</v>
      </c>
      <c r="I99" s="1">
        <v>0</v>
      </c>
      <c r="J99" s="1">
        <v>203272</v>
      </c>
      <c r="K99" s="1"/>
      <c r="L99" s="10"/>
    </row>
    <row r="100" spans="1:12" x14ac:dyDescent="0.25">
      <c r="A100" s="19" t="s">
        <v>239</v>
      </c>
      <c r="B100" s="2" t="s">
        <v>406</v>
      </c>
      <c r="C100" s="19" t="s">
        <v>465</v>
      </c>
      <c r="D100" s="19" t="s">
        <v>411</v>
      </c>
      <c r="E100" s="2" t="s">
        <v>412</v>
      </c>
      <c r="F100" s="2" t="s">
        <v>421</v>
      </c>
      <c r="G100" s="1">
        <v>221943</v>
      </c>
      <c r="H100" s="1">
        <v>0</v>
      </c>
      <c r="I100" s="1">
        <v>0</v>
      </c>
      <c r="J100" s="1">
        <v>221943</v>
      </c>
      <c r="K100" s="1"/>
      <c r="L100" s="10"/>
    </row>
    <row r="101" spans="1:12" x14ac:dyDescent="0.25">
      <c r="A101" s="19" t="s">
        <v>266</v>
      </c>
      <c r="B101" s="19" t="s">
        <v>425</v>
      </c>
      <c r="C101" s="19" t="s">
        <v>444</v>
      </c>
      <c r="D101" s="19" t="s">
        <v>422</v>
      </c>
      <c r="E101" s="19" t="s">
        <v>426</v>
      </c>
      <c r="F101" s="19" t="s">
        <v>427</v>
      </c>
      <c r="G101" s="1">
        <v>18773</v>
      </c>
      <c r="H101" s="1">
        <v>0</v>
      </c>
      <c r="I101" s="1">
        <v>0</v>
      </c>
      <c r="J101" s="1">
        <v>18773</v>
      </c>
      <c r="K101" s="1"/>
      <c r="L101" s="10"/>
    </row>
    <row r="102" spans="1:12" x14ac:dyDescent="0.25">
      <c r="A102" s="19" t="s">
        <v>241</v>
      </c>
      <c r="B102" s="2" t="s">
        <v>425</v>
      </c>
      <c r="C102" s="19" t="s">
        <v>420</v>
      </c>
      <c r="D102" s="2" t="s">
        <v>422</v>
      </c>
      <c r="E102" s="19" t="s">
        <v>418</v>
      </c>
      <c r="F102" s="19" t="s">
        <v>445</v>
      </c>
      <c r="G102" s="1">
        <v>18911</v>
      </c>
      <c r="H102" s="1">
        <v>0</v>
      </c>
      <c r="I102" s="1">
        <v>0</v>
      </c>
      <c r="J102" s="1">
        <v>18911</v>
      </c>
      <c r="K102" s="1"/>
      <c r="L102" s="10"/>
    </row>
    <row r="103" spans="1:12" x14ac:dyDescent="0.25">
      <c r="A103" s="19" t="s">
        <v>320</v>
      </c>
      <c r="B103" s="19" t="s">
        <v>406</v>
      </c>
      <c r="C103" s="2" t="s">
        <v>420</v>
      </c>
      <c r="D103" s="19" t="s">
        <v>411</v>
      </c>
      <c r="E103" s="19" t="s">
        <v>440</v>
      </c>
      <c r="F103" s="19" t="s">
        <v>440</v>
      </c>
      <c r="G103" s="1">
        <v>318252</v>
      </c>
      <c r="H103" s="1">
        <v>0</v>
      </c>
      <c r="I103" s="1">
        <v>0</v>
      </c>
      <c r="J103" s="1">
        <v>318252</v>
      </c>
      <c r="K103" s="1"/>
      <c r="L103" s="10"/>
    </row>
    <row r="104" spans="1:12" x14ac:dyDescent="0.25">
      <c r="A104" s="19" t="s">
        <v>377</v>
      </c>
      <c r="B104" s="2" t="s">
        <v>406</v>
      </c>
      <c r="C104" s="2" t="s">
        <v>420</v>
      </c>
      <c r="D104" s="2" t="s">
        <v>411</v>
      </c>
      <c r="E104" s="19" t="s">
        <v>418</v>
      </c>
      <c r="F104" s="19" t="s">
        <v>445</v>
      </c>
      <c r="G104" s="1">
        <v>209496</v>
      </c>
      <c r="H104" s="1">
        <v>0</v>
      </c>
      <c r="I104" s="1">
        <v>80042</v>
      </c>
      <c r="J104" s="1">
        <v>289538</v>
      </c>
      <c r="K104" s="1"/>
      <c r="L104" s="10"/>
    </row>
    <row r="105" spans="1:12" x14ac:dyDescent="0.25">
      <c r="A105" s="19" t="s">
        <v>228</v>
      </c>
      <c r="B105" s="19" t="s">
        <v>435</v>
      </c>
      <c r="C105" s="19" t="s">
        <v>470</v>
      </c>
      <c r="D105" s="2" t="s">
        <v>411</v>
      </c>
      <c r="E105" s="19" t="s">
        <v>442</v>
      </c>
      <c r="F105" s="19" t="s">
        <v>456</v>
      </c>
      <c r="G105" s="1">
        <v>1201175</v>
      </c>
      <c r="H105" s="1">
        <v>0</v>
      </c>
      <c r="I105" s="1">
        <v>0</v>
      </c>
      <c r="J105" s="1">
        <v>1201175</v>
      </c>
      <c r="K105" s="1"/>
      <c r="L105" s="10"/>
    </row>
    <row r="106" spans="1:12" x14ac:dyDescent="0.25">
      <c r="A106" s="19" t="s">
        <v>311</v>
      </c>
      <c r="B106" s="19" t="s">
        <v>406</v>
      </c>
      <c r="C106" s="19" t="s">
        <v>430</v>
      </c>
      <c r="D106" s="19" t="s">
        <v>408</v>
      </c>
      <c r="E106" s="19" t="s">
        <v>440</v>
      </c>
      <c r="F106" s="19" t="s">
        <v>440</v>
      </c>
      <c r="G106" s="1">
        <v>225869</v>
      </c>
      <c r="H106" s="1">
        <v>71290</v>
      </c>
      <c r="I106" s="1">
        <v>0</v>
      </c>
      <c r="J106" s="1">
        <v>297159</v>
      </c>
      <c r="K106" s="1"/>
      <c r="L106" s="10"/>
    </row>
    <row r="107" spans="1:12" x14ac:dyDescent="0.25">
      <c r="A107" s="19" t="s">
        <v>332</v>
      </c>
      <c r="B107" s="2" t="s">
        <v>406</v>
      </c>
      <c r="C107" s="19" t="s">
        <v>446</v>
      </c>
      <c r="D107" s="2" t="s">
        <v>408</v>
      </c>
      <c r="E107" s="2" t="s">
        <v>440</v>
      </c>
      <c r="F107" s="2" t="s">
        <v>440</v>
      </c>
      <c r="G107" s="1">
        <v>218462</v>
      </c>
      <c r="H107" s="1">
        <v>28349</v>
      </c>
      <c r="I107" s="1">
        <v>5000</v>
      </c>
      <c r="J107" s="1">
        <v>251811</v>
      </c>
      <c r="K107" s="1"/>
      <c r="L107" s="10"/>
    </row>
    <row r="108" spans="1:12" x14ac:dyDescent="0.25">
      <c r="A108" s="19" t="s">
        <v>476</v>
      </c>
      <c r="B108" s="19" t="s">
        <v>415</v>
      </c>
      <c r="C108" s="19" t="s">
        <v>420</v>
      </c>
      <c r="D108" s="19" t="s">
        <v>417</v>
      </c>
      <c r="E108" s="19" t="s">
        <v>432</v>
      </c>
      <c r="F108" s="19" t="s">
        <v>433</v>
      </c>
      <c r="G108" s="1">
        <v>0</v>
      </c>
      <c r="H108" s="1">
        <v>14629</v>
      </c>
      <c r="I108" s="1">
        <v>0</v>
      </c>
      <c r="J108" s="1">
        <v>14629</v>
      </c>
      <c r="K108" s="1"/>
      <c r="L108" s="10"/>
    </row>
    <row r="109" spans="1:12" x14ac:dyDescent="0.25">
      <c r="A109" s="19" t="s">
        <v>308</v>
      </c>
      <c r="B109" s="19" t="s">
        <v>406</v>
      </c>
      <c r="C109" s="19" t="s">
        <v>414</v>
      </c>
      <c r="D109" s="19" t="s">
        <v>408</v>
      </c>
      <c r="E109" s="19" t="s">
        <v>440</v>
      </c>
      <c r="F109" s="19" t="s">
        <v>440</v>
      </c>
      <c r="G109" s="1">
        <v>264547</v>
      </c>
      <c r="H109" s="1">
        <v>73318</v>
      </c>
      <c r="I109" s="1">
        <v>0</v>
      </c>
      <c r="J109" s="1">
        <v>337865</v>
      </c>
      <c r="K109" s="1"/>
      <c r="L109" s="10"/>
    </row>
    <row r="110" spans="1:12" x14ac:dyDescent="0.25">
      <c r="A110" s="19" t="s">
        <v>381</v>
      </c>
      <c r="B110" s="19" t="s">
        <v>425</v>
      </c>
      <c r="C110" s="19" t="s">
        <v>444</v>
      </c>
      <c r="D110" s="19" t="s">
        <v>411</v>
      </c>
      <c r="E110" s="19" t="s">
        <v>418</v>
      </c>
      <c r="F110" s="19" t="s">
        <v>419</v>
      </c>
      <c r="G110" s="1">
        <v>39181</v>
      </c>
      <c r="H110" s="1">
        <v>0</v>
      </c>
      <c r="I110" s="1">
        <v>0</v>
      </c>
      <c r="J110" s="1">
        <v>39181</v>
      </c>
      <c r="K110" s="1"/>
      <c r="L110" s="10"/>
    </row>
    <row r="111" spans="1:12" x14ac:dyDescent="0.25">
      <c r="A111" s="19" t="s">
        <v>221</v>
      </c>
      <c r="B111" s="2" t="s">
        <v>425</v>
      </c>
      <c r="C111" s="19" t="s">
        <v>420</v>
      </c>
      <c r="D111" s="19" t="s">
        <v>422</v>
      </c>
      <c r="E111" s="19" t="s">
        <v>426</v>
      </c>
      <c r="F111" s="19" t="s">
        <v>427</v>
      </c>
      <c r="G111" s="1">
        <v>121132</v>
      </c>
      <c r="H111" s="1">
        <v>8970</v>
      </c>
      <c r="I111" s="1">
        <v>236</v>
      </c>
      <c r="J111" s="1">
        <v>130338</v>
      </c>
      <c r="K111" s="1"/>
      <c r="L111" s="10"/>
    </row>
    <row r="112" spans="1:12" x14ac:dyDescent="0.25">
      <c r="A112" s="19" t="s">
        <v>329</v>
      </c>
      <c r="B112" s="19" t="s">
        <v>406</v>
      </c>
      <c r="C112" s="19" t="s">
        <v>465</v>
      </c>
      <c r="D112" s="19" t="s">
        <v>411</v>
      </c>
      <c r="E112" s="19" t="s">
        <v>440</v>
      </c>
      <c r="F112" s="19" t="s">
        <v>440</v>
      </c>
      <c r="G112" s="1">
        <v>288747</v>
      </c>
      <c r="H112" s="1">
        <v>0</v>
      </c>
      <c r="I112" s="1">
        <v>0</v>
      </c>
      <c r="J112" s="1">
        <v>288747</v>
      </c>
      <c r="K112" s="1"/>
      <c r="L112" s="10"/>
    </row>
    <row r="113" spans="1:12" x14ac:dyDescent="0.25">
      <c r="A113" s="19" t="s">
        <v>309</v>
      </c>
      <c r="B113" s="2" t="s">
        <v>406</v>
      </c>
      <c r="C113" s="19" t="s">
        <v>444</v>
      </c>
      <c r="D113" s="2" t="s">
        <v>408</v>
      </c>
      <c r="E113" s="2" t="s">
        <v>440</v>
      </c>
      <c r="F113" s="2" t="s">
        <v>440</v>
      </c>
      <c r="G113" s="1">
        <v>224735</v>
      </c>
      <c r="H113" s="1">
        <v>125642</v>
      </c>
      <c r="I113" s="1">
        <v>0</v>
      </c>
      <c r="J113" s="1">
        <v>350377</v>
      </c>
      <c r="K113" s="1"/>
      <c r="L113" s="10"/>
    </row>
    <row r="114" spans="1:12" x14ac:dyDescent="0.25">
      <c r="A114" s="19" t="s">
        <v>306</v>
      </c>
      <c r="B114" s="2" t="s">
        <v>406</v>
      </c>
      <c r="C114" s="19" t="s">
        <v>470</v>
      </c>
      <c r="D114" s="2" t="s">
        <v>411</v>
      </c>
      <c r="E114" s="19" t="s">
        <v>432</v>
      </c>
      <c r="F114" s="19" t="s">
        <v>433</v>
      </c>
      <c r="G114" s="1">
        <v>209496</v>
      </c>
      <c r="H114" s="1">
        <v>0</v>
      </c>
      <c r="I114" s="1">
        <v>0</v>
      </c>
      <c r="J114" s="1">
        <v>209496</v>
      </c>
      <c r="K114" s="1"/>
      <c r="L114" s="10"/>
    </row>
    <row r="115" spans="1:12" x14ac:dyDescent="0.25">
      <c r="A115" s="19" t="s">
        <v>260</v>
      </c>
      <c r="B115" s="19" t="s">
        <v>425</v>
      </c>
      <c r="C115" s="19" t="s">
        <v>444</v>
      </c>
      <c r="D115" s="19" t="s">
        <v>422</v>
      </c>
      <c r="E115" s="19" t="s">
        <v>426</v>
      </c>
      <c r="F115" s="19" t="s">
        <v>427</v>
      </c>
      <c r="G115" s="1">
        <v>23796</v>
      </c>
      <c r="H115" s="1">
        <v>0</v>
      </c>
      <c r="I115" s="1">
        <v>0</v>
      </c>
      <c r="J115" s="1">
        <v>23796</v>
      </c>
      <c r="K115" s="1"/>
      <c r="L115" s="10"/>
    </row>
    <row r="116" spans="1:12" x14ac:dyDescent="0.25">
      <c r="A116" s="19" t="s">
        <v>346</v>
      </c>
      <c r="B116" s="19" t="s">
        <v>406</v>
      </c>
      <c r="C116" s="19" t="s">
        <v>431</v>
      </c>
      <c r="D116" s="19" t="s">
        <v>408</v>
      </c>
      <c r="E116" s="19" t="s">
        <v>440</v>
      </c>
      <c r="F116" s="19" t="s">
        <v>440</v>
      </c>
      <c r="G116" s="1">
        <v>218323</v>
      </c>
      <c r="H116" s="1">
        <v>0</v>
      </c>
      <c r="I116" s="1">
        <v>0</v>
      </c>
      <c r="J116" s="1">
        <v>218323</v>
      </c>
      <c r="K116" s="1"/>
      <c r="L116" s="10"/>
    </row>
    <row r="117" spans="1:12" x14ac:dyDescent="0.25">
      <c r="A117" s="19" t="s">
        <v>355</v>
      </c>
      <c r="B117" s="19" t="s">
        <v>425</v>
      </c>
      <c r="C117" s="19" t="s">
        <v>457</v>
      </c>
      <c r="D117" s="2" t="s">
        <v>408</v>
      </c>
      <c r="E117" s="19" t="s">
        <v>418</v>
      </c>
      <c r="F117" s="19" t="s">
        <v>445</v>
      </c>
      <c r="G117" s="1">
        <v>131862</v>
      </c>
      <c r="H117" s="1">
        <v>0</v>
      </c>
      <c r="I117" s="1">
        <v>12898</v>
      </c>
      <c r="J117" s="1">
        <v>144760</v>
      </c>
      <c r="K117" s="1"/>
      <c r="L117" s="10"/>
    </row>
    <row r="118" spans="1:12" x14ac:dyDescent="0.25">
      <c r="A118" s="19" t="s">
        <v>317</v>
      </c>
      <c r="B118" s="19" t="s">
        <v>406</v>
      </c>
      <c r="C118" s="2" t="s">
        <v>457</v>
      </c>
      <c r="D118" s="2" t="s">
        <v>408</v>
      </c>
      <c r="E118" s="19" t="s">
        <v>440</v>
      </c>
      <c r="F118" s="19" t="s">
        <v>440</v>
      </c>
      <c r="G118" s="1">
        <v>218323</v>
      </c>
      <c r="H118" s="1">
        <v>29445</v>
      </c>
      <c r="I118" s="1">
        <v>0</v>
      </c>
      <c r="J118" s="1">
        <v>247768</v>
      </c>
      <c r="K118" s="1"/>
      <c r="L118" s="10"/>
    </row>
    <row r="119" spans="1:12" x14ac:dyDescent="0.25">
      <c r="A119" s="19" t="s">
        <v>275</v>
      </c>
      <c r="B119" s="19" t="s">
        <v>425</v>
      </c>
      <c r="C119" s="19" t="s">
        <v>428</v>
      </c>
      <c r="D119" s="2" t="s">
        <v>408</v>
      </c>
      <c r="E119" s="19" t="s">
        <v>426</v>
      </c>
      <c r="F119" s="19" t="s">
        <v>427</v>
      </c>
      <c r="G119" s="1">
        <v>185026</v>
      </c>
      <c r="H119" s="1">
        <v>84092</v>
      </c>
      <c r="I119" s="1">
        <v>0</v>
      </c>
      <c r="J119" s="1">
        <v>269118</v>
      </c>
      <c r="K119" s="1"/>
      <c r="L119" s="10"/>
    </row>
    <row r="120" spans="1:12" x14ac:dyDescent="0.25">
      <c r="A120" s="19" t="s">
        <v>307</v>
      </c>
      <c r="B120" s="19" t="s">
        <v>406</v>
      </c>
      <c r="C120" s="19" t="s">
        <v>420</v>
      </c>
      <c r="D120" s="19" t="s">
        <v>411</v>
      </c>
      <c r="E120" s="19" t="s">
        <v>412</v>
      </c>
      <c r="F120" s="19" t="s">
        <v>413</v>
      </c>
      <c r="G120" s="1">
        <v>255052</v>
      </c>
      <c r="H120" s="1">
        <v>0</v>
      </c>
      <c r="I120" s="1">
        <v>0</v>
      </c>
      <c r="J120" s="1">
        <v>255052</v>
      </c>
      <c r="K120" s="1"/>
      <c r="L120" s="10"/>
    </row>
    <row r="121" spans="1:12" x14ac:dyDescent="0.25">
      <c r="A121" s="19" t="s">
        <v>331</v>
      </c>
      <c r="B121" s="2" t="s">
        <v>406</v>
      </c>
      <c r="C121" s="19" t="s">
        <v>436</v>
      </c>
      <c r="D121" s="19" t="s">
        <v>408</v>
      </c>
      <c r="E121" s="19" t="s">
        <v>440</v>
      </c>
      <c r="F121" s="19" t="s">
        <v>440</v>
      </c>
      <c r="G121" s="1">
        <v>218375</v>
      </c>
      <c r="H121" s="1">
        <v>41004</v>
      </c>
      <c r="I121" s="1">
        <v>0</v>
      </c>
      <c r="J121" s="1">
        <v>259379</v>
      </c>
      <c r="K121" s="1"/>
      <c r="L121" s="10"/>
    </row>
    <row r="122" spans="1:12" x14ac:dyDescent="0.25">
      <c r="A122" s="19" t="s">
        <v>338</v>
      </c>
      <c r="B122" s="2" t="s">
        <v>406</v>
      </c>
      <c r="C122" s="19" t="s">
        <v>457</v>
      </c>
      <c r="D122" s="2" t="s">
        <v>408</v>
      </c>
      <c r="E122" s="19" t="s">
        <v>412</v>
      </c>
      <c r="F122" s="19" t="s">
        <v>423</v>
      </c>
      <c r="G122" s="1">
        <v>203272</v>
      </c>
      <c r="H122" s="1">
        <v>24866</v>
      </c>
      <c r="I122" s="1">
        <v>0</v>
      </c>
      <c r="J122" s="1">
        <v>228138</v>
      </c>
      <c r="K122" s="1"/>
      <c r="L122" s="10"/>
    </row>
    <row r="123" spans="1:12" x14ac:dyDescent="0.25">
      <c r="A123" s="19" t="s">
        <v>477</v>
      </c>
      <c r="B123" s="19" t="s">
        <v>415</v>
      </c>
      <c r="C123" s="19" t="s">
        <v>414</v>
      </c>
      <c r="D123" s="19" t="s">
        <v>417</v>
      </c>
      <c r="E123" s="19" t="s">
        <v>418</v>
      </c>
      <c r="F123" s="19" t="s">
        <v>419</v>
      </c>
      <c r="G123" s="1">
        <v>0</v>
      </c>
      <c r="H123" s="1">
        <v>162638</v>
      </c>
      <c r="I123" s="1">
        <v>13345</v>
      </c>
      <c r="J123" s="1">
        <v>175983</v>
      </c>
      <c r="K123" s="1"/>
      <c r="L123" s="10"/>
    </row>
    <row r="124" spans="1:12" x14ac:dyDescent="0.25">
      <c r="A124" s="19" t="s">
        <v>379</v>
      </c>
      <c r="B124" s="2" t="s">
        <v>415</v>
      </c>
      <c r="C124" s="19" t="s">
        <v>420</v>
      </c>
      <c r="D124" s="2" t="s">
        <v>417</v>
      </c>
      <c r="E124" s="2" t="s">
        <v>418</v>
      </c>
      <c r="F124" s="2" t="s">
        <v>419</v>
      </c>
      <c r="G124" s="1">
        <v>0</v>
      </c>
      <c r="H124" s="1">
        <v>2193</v>
      </c>
      <c r="I124" s="1">
        <v>0</v>
      </c>
      <c r="J124" s="1">
        <v>2193</v>
      </c>
      <c r="K124" s="1"/>
      <c r="L124" s="10"/>
    </row>
    <row r="125" spans="1:12" x14ac:dyDescent="0.25">
      <c r="A125" s="19" t="s">
        <v>478</v>
      </c>
      <c r="B125" s="2" t="s">
        <v>415</v>
      </c>
      <c r="C125" s="19" t="s">
        <v>407</v>
      </c>
      <c r="D125" s="2" t="s">
        <v>417</v>
      </c>
      <c r="E125" s="2" t="s">
        <v>418</v>
      </c>
      <c r="F125" s="2" t="s">
        <v>419</v>
      </c>
      <c r="G125" s="1">
        <v>0</v>
      </c>
      <c r="H125" s="1">
        <v>22060</v>
      </c>
      <c r="I125" s="1">
        <v>247119</v>
      </c>
      <c r="J125" s="1">
        <v>269179</v>
      </c>
      <c r="K125" s="1"/>
      <c r="L125" s="10"/>
    </row>
    <row r="126" spans="1:12" x14ac:dyDescent="0.25">
      <c r="A126" s="19" t="s">
        <v>342</v>
      </c>
      <c r="B126" s="2" t="s">
        <v>415</v>
      </c>
      <c r="C126" s="19" t="s">
        <v>431</v>
      </c>
      <c r="D126" s="2" t="s">
        <v>417</v>
      </c>
      <c r="E126" s="2" t="s">
        <v>418</v>
      </c>
      <c r="F126" s="2" t="s">
        <v>419</v>
      </c>
      <c r="G126" s="1">
        <v>0</v>
      </c>
      <c r="H126" s="1">
        <v>29674</v>
      </c>
      <c r="I126" s="1">
        <v>0</v>
      </c>
      <c r="J126" s="1">
        <v>29674</v>
      </c>
      <c r="K126" s="1"/>
      <c r="L126" s="10"/>
    </row>
    <row r="127" spans="1:12" x14ac:dyDescent="0.25">
      <c r="A127" s="19" t="s">
        <v>479</v>
      </c>
      <c r="B127" s="2" t="s">
        <v>415</v>
      </c>
      <c r="C127" s="19" t="s">
        <v>428</v>
      </c>
      <c r="D127" s="2" t="s">
        <v>417</v>
      </c>
      <c r="E127" s="2" t="s">
        <v>418</v>
      </c>
      <c r="F127" s="2" t="s">
        <v>419</v>
      </c>
      <c r="G127" s="1">
        <v>0</v>
      </c>
      <c r="H127" s="1">
        <v>19209</v>
      </c>
      <c r="I127" s="1">
        <v>2500</v>
      </c>
      <c r="J127" s="1">
        <v>21709</v>
      </c>
      <c r="K127" s="1"/>
      <c r="L127" s="10"/>
    </row>
    <row r="128" spans="1:12" x14ac:dyDescent="0.25">
      <c r="A128" s="19" t="s">
        <v>480</v>
      </c>
      <c r="B128" s="2" t="s">
        <v>415</v>
      </c>
      <c r="C128" s="19" t="s">
        <v>436</v>
      </c>
      <c r="D128" s="2" t="s">
        <v>417</v>
      </c>
      <c r="E128" s="2" t="s">
        <v>418</v>
      </c>
      <c r="F128" s="2" t="s">
        <v>419</v>
      </c>
      <c r="G128" s="1">
        <v>0</v>
      </c>
      <c r="H128" s="1">
        <v>25399</v>
      </c>
      <c r="I128" s="1">
        <v>0</v>
      </c>
      <c r="J128" s="1">
        <v>25399</v>
      </c>
      <c r="K128" s="1"/>
      <c r="L128" s="10"/>
    </row>
    <row r="129" spans="1:12" x14ac:dyDescent="0.25">
      <c r="A129" s="19" t="s">
        <v>372</v>
      </c>
      <c r="B129" s="2" t="s">
        <v>415</v>
      </c>
      <c r="C129" s="19" t="s">
        <v>420</v>
      </c>
      <c r="D129" s="2" t="s">
        <v>417</v>
      </c>
      <c r="E129" s="2" t="s">
        <v>418</v>
      </c>
      <c r="F129" s="2" t="s">
        <v>419</v>
      </c>
      <c r="G129" s="1">
        <v>0</v>
      </c>
      <c r="H129" s="1">
        <v>129297</v>
      </c>
      <c r="I129" s="1">
        <v>13345</v>
      </c>
      <c r="J129" s="1">
        <v>142642</v>
      </c>
      <c r="K129" s="1"/>
      <c r="L129" s="10"/>
    </row>
    <row r="130" spans="1:12" x14ac:dyDescent="0.25">
      <c r="A130" s="19" t="s">
        <v>481</v>
      </c>
      <c r="B130" s="2" t="s">
        <v>415</v>
      </c>
      <c r="C130" s="2" t="s">
        <v>420</v>
      </c>
      <c r="D130" s="2" t="s">
        <v>417</v>
      </c>
      <c r="E130" s="2" t="s">
        <v>418</v>
      </c>
      <c r="F130" s="2" t="s">
        <v>419</v>
      </c>
      <c r="G130" s="1">
        <v>0</v>
      </c>
      <c r="H130" s="1">
        <v>2193</v>
      </c>
      <c r="I130" s="1">
        <v>0</v>
      </c>
      <c r="J130" s="1">
        <v>2193</v>
      </c>
      <c r="K130" s="1"/>
      <c r="L130" s="10"/>
    </row>
    <row r="131" spans="1:12" x14ac:dyDescent="0.25">
      <c r="A131" s="19" t="s">
        <v>350</v>
      </c>
      <c r="B131" s="19" t="s">
        <v>406</v>
      </c>
      <c r="C131" s="19" t="s">
        <v>407</v>
      </c>
      <c r="D131" s="19" t="s">
        <v>422</v>
      </c>
      <c r="E131" s="19" t="s">
        <v>412</v>
      </c>
      <c r="F131" s="19" t="s">
        <v>423</v>
      </c>
      <c r="G131" s="1">
        <v>111796</v>
      </c>
      <c r="H131" s="1">
        <v>0</v>
      </c>
      <c r="I131" s="1">
        <v>0</v>
      </c>
      <c r="J131" s="1">
        <v>111796</v>
      </c>
      <c r="K131" s="1"/>
      <c r="L131" s="10"/>
    </row>
    <row r="132" spans="1:12" x14ac:dyDescent="0.25">
      <c r="A132" s="19" t="s">
        <v>339</v>
      </c>
      <c r="B132" s="2" t="s">
        <v>406</v>
      </c>
      <c r="C132" s="19" t="s">
        <v>428</v>
      </c>
      <c r="D132" s="2" t="s">
        <v>422</v>
      </c>
      <c r="E132" s="2" t="s">
        <v>412</v>
      </c>
      <c r="F132" s="2" t="s">
        <v>423</v>
      </c>
      <c r="G132" s="1">
        <v>197051</v>
      </c>
      <c r="H132" s="1">
        <v>4990</v>
      </c>
      <c r="I132" s="1">
        <v>0</v>
      </c>
      <c r="J132" s="1">
        <v>202041</v>
      </c>
      <c r="K132" s="1"/>
      <c r="L132" s="10"/>
    </row>
    <row r="133" spans="1:12" x14ac:dyDescent="0.25">
      <c r="A133" s="19" t="s">
        <v>289</v>
      </c>
      <c r="B133" s="2" t="s">
        <v>406</v>
      </c>
      <c r="C133" s="19" t="s">
        <v>414</v>
      </c>
      <c r="D133" s="19" t="s">
        <v>408</v>
      </c>
      <c r="E133" s="2" t="s">
        <v>412</v>
      </c>
      <c r="F133" s="2" t="s">
        <v>423</v>
      </c>
      <c r="G133" s="1">
        <v>203272</v>
      </c>
      <c r="H133" s="1">
        <v>79696</v>
      </c>
      <c r="I133" s="1">
        <v>5000</v>
      </c>
      <c r="J133" s="1">
        <v>287968</v>
      </c>
      <c r="K133" s="1"/>
      <c r="L133" s="10"/>
    </row>
    <row r="134" spans="1:12" x14ac:dyDescent="0.25">
      <c r="A134" s="19" t="s">
        <v>367</v>
      </c>
      <c r="B134" s="2" t="s">
        <v>406</v>
      </c>
      <c r="C134" s="19" t="s">
        <v>431</v>
      </c>
      <c r="D134" s="19" t="s">
        <v>422</v>
      </c>
      <c r="E134" s="2" t="s">
        <v>412</v>
      </c>
      <c r="F134" s="2" t="s">
        <v>423</v>
      </c>
      <c r="G134" s="1">
        <v>197051</v>
      </c>
      <c r="H134" s="1">
        <v>26819</v>
      </c>
      <c r="I134" s="1">
        <v>0</v>
      </c>
      <c r="J134" s="1">
        <v>223870</v>
      </c>
      <c r="K134" s="1"/>
      <c r="L134" s="10"/>
    </row>
    <row r="135" spans="1:12" x14ac:dyDescent="0.25">
      <c r="A135" s="19" t="s">
        <v>286</v>
      </c>
      <c r="B135" s="2" t="s">
        <v>406</v>
      </c>
      <c r="C135" s="19" t="s">
        <v>407</v>
      </c>
      <c r="D135" s="2" t="s">
        <v>422</v>
      </c>
      <c r="E135" s="2" t="s">
        <v>412</v>
      </c>
      <c r="F135" s="2" t="s">
        <v>423</v>
      </c>
      <c r="G135" s="1">
        <v>69370</v>
      </c>
      <c r="H135" s="1">
        <v>0</v>
      </c>
      <c r="I135" s="1">
        <v>0</v>
      </c>
      <c r="J135" s="1">
        <v>69370</v>
      </c>
      <c r="K135" s="1"/>
      <c r="L135" s="10"/>
    </row>
    <row r="136" spans="1:12" x14ac:dyDescent="0.25">
      <c r="A136" s="19" t="s">
        <v>365</v>
      </c>
      <c r="B136" s="2" t="s">
        <v>406</v>
      </c>
      <c r="C136" s="19" t="s">
        <v>430</v>
      </c>
      <c r="D136" s="2" t="s">
        <v>422</v>
      </c>
      <c r="E136" s="2" t="s">
        <v>412</v>
      </c>
      <c r="F136" s="2" t="s">
        <v>423</v>
      </c>
      <c r="G136" s="1">
        <v>157010</v>
      </c>
      <c r="H136" s="1">
        <v>0</v>
      </c>
      <c r="I136" s="1">
        <v>0</v>
      </c>
      <c r="J136" s="1">
        <v>157010</v>
      </c>
      <c r="K136" s="1"/>
      <c r="L136" s="10"/>
    </row>
    <row r="137" spans="1:12" x14ac:dyDescent="0.25">
      <c r="A137" s="19" t="s">
        <v>337</v>
      </c>
      <c r="B137" s="2" t="s">
        <v>406</v>
      </c>
      <c r="C137" s="19" t="s">
        <v>420</v>
      </c>
      <c r="D137" s="2" t="s">
        <v>422</v>
      </c>
      <c r="E137" s="2" t="s">
        <v>412</v>
      </c>
      <c r="F137" s="2" t="s">
        <v>423</v>
      </c>
      <c r="G137" s="1">
        <v>197051</v>
      </c>
      <c r="H137" s="1">
        <v>0</v>
      </c>
      <c r="I137" s="1">
        <v>0</v>
      </c>
      <c r="J137" s="1">
        <v>197051</v>
      </c>
      <c r="K137" s="1"/>
      <c r="L137" s="10"/>
    </row>
    <row r="138" spans="1:12" x14ac:dyDescent="0.25">
      <c r="A138" s="19" t="s">
        <v>278</v>
      </c>
      <c r="B138" s="2" t="s">
        <v>406</v>
      </c>
      <c r="C138" s="19" t="s">
        <v>431</v>
      </c>
      <c r="D138" s="2" t="s">
        <v>422</v>
      </c>
      <c r="E138" s="2" t="s">
        <v>412</v>
      </c>
      <c r="F138" s="2" t="s">
        <v>423</v>
      </c>
      <c r="G138" s="1">
        <v>197051</v>
      </c>
      <c r="H138" s="1">
        <v>0</v>
      </c>
      <c r="I138" s="1">
        <v>0</v>
      </c>
      <c r="J138" s="1">
        <v>197051</v>
      </c>
      <c r="K138" s="1"/>
      <c r="L138" s="10"/>
    </row>
    <row r="139" spans="1:12" x14ac:dyDescent="0.25">
      <c r="A139" s="19" t="s">
        <v>333</v>
      </c>
      <c r="B139" s="2" t="s">
        <v>406</v>
      </c>
      <c r="C139" s="19" t="s">
        <v>430</v>
      </c>
      <c r="D139" s="2" t="s">
        <v>422</v>
      </c>
      <c r="E139" s="2" t="s">
        <v>412</v>
      </c>
      <c r="F139" s="2" t="s">
        <v>423</v>
      </c>
      <c r="G139" s="1">
        <v>164878</v>
      </c>
      <c r="H139" s="1">
        <v>0</v>
      </c>
      <c r="I139" s="1">
        <v>0</v>
      </c>
      <c r="J139" s="1">
        <v>164878</v>
      </c>
      <c r="K139" s="1"/>
      <c r="L139" s="10"/>
    </row>
    <row r="140" spans="1:12" x14ac:dyDescent="0.25">
      <c r="A140" s="19" t="s">
        <v>285</v>
      </c>
      <c r="B140" s="2" t="s">
        <v>406</v>
      </c>
      <c r="C140" s="19" t="s">
        <v>407</v>
      </c>
      <c r="D140" s="2" t="s">
        <v>422</v>
      </c>
      <c r="E140" s="2" t="s">
        <v>412</v>
      </c>
      <c r="F140" s="2" t="s">
        <v>423</v>
      </c>
      <c r="G140" s="1">
        <v>197051</v>
      </c>
      <c r="H140" s="1">
        <v>0</v>
      </c>
      <c r="I140" s="1">
        <v>0</v>
      </c>
      <c r="J140" s="1">
        <v>197051</v>
      </c>
      <c r="K140" s="1"/>
      <c r="L140" s="10"/>
    </row>
    <row r="141" spans="1:12" x14ac:dyDescent="0.25">
      <c r="A141" s="19" t="s">
        <v>482</v>
      </c>
      <c r="B141" s="19" t="s">
        <v>415</v>
      </c>
      <c r="C141" s="19" t="s">
        <v>416</v>
      </c>
      <c r="D141" s="19" t="s">
        <v>417</v>
      </c>
      <c r="E141" s="19" t="s">
        <v>440</v>
      </c>
      <c r="F141" s="19" t="s">
        <v>440</v>
      </c>
      <c r="G141" s="1">
        <v>0</v>
      </c>
      <c r="H141" s="1">
        <v>21369</v>
      </c>
      <c r="I141" s="1">
        <v>0</v>
      </c>
      <c r="J141" s="1">
        <v>21369</v>
      </c>
      <c r="K141" s="1"/>
      <c r="L141" s="10"/>
    </row>
    <row r="142" spans="1:12" x14ac:dyDescent="0.25">
      <c r="A142" s="19" t="s">
        <v>358</v>
      </c>
      <c r="B142" s="19" t="s">
        <v>435</v>
      </c>
      <c r="C142" s="19" t="s">
        <v>428</v>
      </c>
      <c r="D142" s="19" t="s">
        <v>429</v>
      </c>
      <c r="E142" s="19" t="s">
        <v>438</v>
      </c>
      <c r="F142" s="19" t="s">
        <v>439</v>
      </c>
      <c r="G142" s="1">
        <v>185365</v>
      </c>
      <c r="H142" s="1">
        <v>25983</v>
      </c>
      <c r="I142" s="1">
        <v>243600</v>
      </c>
      <c r="J142" s="1">
        <v>454948</v>
      </c>
      <c r="K142" s="1"/>
      <c r="L142" s="10"/>
    </row>
    <row r="143" spans="1:12" x14ac:dyDescent="0.25">
      <c r="A143" s="19" t="s">
        <v>483</v>
      </c>
      <c r="B143" s="19" t="s">
        <v>415</v>
      </c>
      <c r="C143" s="19" t="s">
        <v>430</v>
      </c>
      <c r="D143" s="19" t="s">
        <v>417</v>
      </c>
      <c r="E143" s="19" t="s">
        <v>438</v>
      </c>
      <c r="F143" s="19" t="s">
        <v>459</v>
      </c>
      <c r="G143" s="1">
        <v>0</v>
      </c>
      <c r="H143" s="1">
        <v>0</v>
      </c>
      <c r="I143" s="1">
        <v>449240</v>
      </c>
      <c r="J143" s="1">
        <v>449240</v>
      </c>
      <c r="K143" s="1"/>
      <c r="L143" s="10"/>
    </row>
    <row r="144" spans="1:12" x14ac:dyDescent="0.25">
      <c r="A144" s="19" t="s">
        <v>251</v>
      </c>
      <c r="B144" s="19" t="s">
        <v>406</v>
      </c>
      <c r="C144" s="2" t="s">
        <v>430</v>
      </c>
      <c r="D144" s="19" t="s">
        <v>408</v>
      </c>
      <c r="E144" s="19" t="s">
        <v>412</v>
      </c>
      <c r="F144" s="19" t="s">
        <v>413</v>
      </c>
      <c r="G144" s="1">
        <v>219063</v>
      </c>
      <c r="H144" s="1">
        <v>0</v>
      </c>
      <c r="I144" s="1">
        <v>0</v>
      </c>
      <c r="J144" s="1">
        <v>219063</v>
      </c>
      <c r="K144" s="1"/>
      <c r="L144" s="10"/>
    </row>
    <row r="145" spans="1:12" x14ac:dyDescent="0.25">
      <c r="A145" s="19" t="s">
        <v>354</v>
      </c>
      <c r="B145" s="19" t="s">
        <v>415</v>
      </c>
      <c r="C145" s="19" t="s">
        <v>414</v>
      </c>
      <c r="D145" s="19" t="s">
        <v>417</v>
      </c>
      <c r="E145" s="19" t="s">
        <v>418</v>
      </c>
      <c r="F145" s="19" t="s">
        <v>445</v>
      </c>
      <c r="G145" s="1">
        <v>0</v>
      </c>
      <c r="H145" s="1">
        <v>129957</v>
      </c>
      <c r="I145" s="1">
        <v>0</v>
      </c>
      <c r="J145" s="1">
        <v>129957</v>
      </c>
      <c r="K145" s="1"/>
      <c r="L145" s="10"/>
    </row>
    <row r="146" spans="1:12" x14ac:dyDescent="0.25">
      <c r="A146" s="19" t="s">
        <v>218</v>
      </c>
      <c r="B146" s="19" t="s">
        <v>406</v>
      </c>
      <c r="C146" s="19" t="s">
        <v>457</v>
      </c>
      <c r="D146" s="19" t="s">
        <v>408</v>
      </c>
      <c r="E146" s="19" t="s">
        <v>432</v>
      </c>
      <c r="F146" s="19" t="s">
        <v>433</v>
      </c>
      <c r="G146" s="1">
        <v>277443</v>
      </c>
      <c r="H146" s="1">
        <v>113932</v>
      </c>
      <c r="I146" s="1">
        <v>0</v>
      </c>
      <c r="J146" s="1">
        <v>391375</v>
      </c>
      <c r="K146" s="1"/>
      <c r="L146" s="10"/>
    </row>
    <row r="147" spans="1:12" x14ac:dyDescent="0.25">
      <c r="A147" s="19" t="s">
        <v>484</v>
      </c>
      <c r="B147" s="19" t="s">
        <v>425</v>
      </c>
      <c r="C147" s="19" t="s">
        <v>465</v>
      </c>
      <c r="D147" s="19" t="s">
        <v>411</v>
      </c>
      <c r="E147" s="19" t="s">
        <v>409</v>
      </c>
      <c r="F147" s="19" t="s">
        <v>410</v>
      </c>
      <c r="G147" s="1">
        <v>149637</v>
      </c>
      <c r="H147" s="1">
        <v>0</v>
      </c>
      <c r="I147" s="1">
        <v>0</v>
      </c>
      <c r="J147" s="1">
        <v>149637</v>
      </c>
      <c r="K147" s="1"/>
      <c r="L147" s="10"/>
    </row>
    <row r="148" spans="1:12" x14ac:dyDescent="0.25">
      <c r="A148" s="19" t="s">
        <v>485</v>
      </c>
      <c r="B148" s="19" t="s">
        <v>415</v>
      </c>
      <c r="C148" s="19" t="s">
        <v>457</v>
      </c>
      <c r="D148" s="19" t="s">
        <v>417</v>
      </c>
      <c r="E148" s="19" t="s">
        <v>418</v>
      </c>
      <c r="F148" s="19" t="s">
        <v>419</v>
      </c>
      <c r="G148" s="1">
        <v>0</v>
      </c>
      <c r="H148" s="1">
        <v>12356</v>
      </c>
      <c r="I148" s="1">
        <v>4950</v>
      </c>
      <c r="J148" s="1">
        <v>17306</v>
      </c>
      <c r="K148" s="1"/>
      <c r="L148" s="10"/>
    </row>
    <row r="149" spans="1:12" x14ac:dyDescent="0.25">
      <c r="A149" s="19" t="s">
        <v>393</v>
      </c>
      <c r="B149" s="19" t="s">
        <v>406</v>
      </c>
      <c r="C149" s="19" t="s">
        <v>414</v>
      </c>
      <c r="D149" s="19" t="s">
        <v>411</v>
      </c>
      <c r="E149" s="2" t="s">
        <v>418</v>
      </c>
      <c r="F149" s="2" t="s">
        <v>419</v>
      </c>
      <c r="G149" s="1">
        <v>128787</v>
      </c>
      <c r="H149" s="1">
        <v>0</v>
      </c>
      <c r="I149" s="1">
        <v>0</v>
      </c>
      <c r="J149" s="1">
        <v>128787</v>
      </c>
      <c r="K149" s="1"/>
      <c r="L149" s="10"/>
    </row>
    <row r="150" spans="1:12" x14ac:dyDescent="0.25">
      <c r="A150" s="19" t="s">
        <v>316</v>
      </c>
      <c r="B150" s="2" t="s">
        <v>406</v>
      </c>
      <c r="C150" s="2" t="s">
        <v>414</v>
      </c>
      <c r="D150" s="19" t="s">
        <v>429</v>
      </c>
      <c r="E150" s="19" t="s">
        <v>442</v>
      </c>
      <c r="F150" s="19" t="s">
        <v>451</v>
      </c>
      <c r="G150" s="1">
        <v>259278</v>
      </c>
      <c r="H150" s="1">
        <v>79354</v>
      </c>
      <c r="I150" s="1">
        <v>0</v>
      </c>
      <c r="J150" s="1">
        <v>338632</v>
      </c>
      <c r="K150" s="1"/>
      <c r="L150" s="10"/>
    </row>
    <row r="151" spans="1:12" x14ac:dyDescent="0.25">
      <c r="A151" s="19" t="s">
        <v>319</v>
      </c>
      <c r="B151" s="2" t="s">
        <v>406</v>
      </c>
      <c r="C151" s="19" t="s">
        <v>420</v>
      </c>
      <c r="D151" s="19" t="s">
        <v>411</v>
      </c>
      <c r="E151" s="19" t="s">
        <v>432</v>
      </c>
      <c r="F151" s="19" t="s">
        <v>433</v>
      </c>
      <c r="G151" s="1">
        <v>240470</v>
      </c>
      <c r="H151" s="1">
        <v>0</v>
      </c>
      <c r="I151" s="1">
        <v>0</v>
      </c>
      <c r="J151" s="1">
        <v>240470</v>
      </c>
      <c r="K151" s="1"/>
      <c r="L151" s="10"/>
    </row>
    <row r="152" spans="1:12" x14ac:dyDescent="0.25">
      <c r="A152" s="19" t="s">
        <v>263</v>
      </c>
      <c r="B152" s="19" t="s">
        <v>425</v>
      </c>
      <c r="C152" s="19" t="s">
        <v>431</v>
      </c>
      <c r="D152" s="19" t="s">
        <v>422</v>
      </c>
      <c r="E152" s="19" t="s">
        <v>426</v>
      </c>
      <c r="F152" s="19" t="s">
        <v>427</v>
      </c>
      <c r="G152" s="1">
        <v>32738</v>
      </c>
      <c r="H152" s="1">
        <v>0</v>
      </c>
      <c r="I152" s="1">
        <v>0</v>
      </c>
      <c r="J152" s="1">
        <v>32738</v>
      </c>
      <c r="K152" s="1"/>
      <c r="L152" s="10"/>
    </row>
    <row r="153" spans="1:12" x14ac:dyDescent="0.25">
      <c r="A153" s="19" t="s">
        <v>301</v>
      </c>
      <c r="B153" s="2" t="s">
        <v>425</v>
      </c>
      <c r="C153" s="19" t="s">
        <v>436</v>
      </c>
      <c r="D153" s="19" t="s">
        <v>408</v>
      </c>
      <c r="E153" s="19" t="s">
        <v>409</v>
      </c>
      <c r="F153" s="19" t="s">
        <v>410</v>
      </c>
      <c r="G153" s="1">
        <v>131862</v>
      </c>
      <c r="H153" s="1">
        <v>17960</v>
      </c>
      <c r="I153" s="1">
        <v>0</v>
      </c>
      <c r="J153" s="1">
        <v>149822</v>
      </c>
      <c r="K153" s="1"/>
      <c r="L153" s="10"/>
    </row>
    <row r="154" spans="1:12" x14ac:dyDescent="0.25">
      <c r="A154" s="19" t="s">
        <v>334</v>
      </c>
      <c r="B154" s="19" t="s">
        <v>406</v>
      </c>
      <c r="C154" s="19" t="s">
        <v>428</v>
      </c>
      <c r="D154" s="19" t="s">
        <v>422</v>
      </c>
      <c r="E154" s="19" t="s">
        <v>412</v>
      </c>
      <c r="F154" s="19" t="s">
        <v>423</v>
      </c>
      <c r="G154" s="1">
        <v>55026</v>
      </c>
      <c r="H154" s="1">
        <v>0</v>
      </c>
      <c r="I154" s="1">
        <v>0</v>
      </c>
      <c r="J154" s="1">
        <v>55026</v>
      </c>
      <c r="K154" s="1"/>
      <c r="L154" s="10"/>
    </row>
    <row r="155" spans="1:12" x14ac:dyDescent="0.25">
      <c r="A155" s="19" t="s">
        <v>288</v>
      </c>
      <c r="B155" s="2" t="s">
        <v>406</v>
      </c>
      <c r="C155" s="19" t="s">
        <v>436</v>
      </c>
      <c r="D155" s="19" t="s">
        <v>408</v>
      </c>
      <c r="E155" s="2" t="s">
        <v>412</v>
      </c>
      <c r="F155" s="2" t="s">
        <v>423</v>
      </c>
      <c r="G155" s="1">
        <v>203272</v>
      </c>
      <c r="H155" s="1">
        <v>4090</v>
      </c>
      <c r="I155" s="1">
        <v>0</v>
      </c>
      <c r="J155" s="1">
        <v>207362</v>
      </c>
      <c r="K155" s="1"/>
      <c r="L155" s="10"/>
    </row>
    <row r="156" spans="1:12" x14ac:dyDescent="0.25">
      <c r="A156" s="19" t="s">
        <v>486</v>
      </c>
      <c r="B156" s="2" t="s">
        <v>415</v>
      </c>
      <c r="C156" s="2" t="s">
        <v>407</v>
      </c>
      <c r="D156" s="2" t="s">
        <v>417</v>
      </c>
      <c r="E156" s="19" t="s">
        <v>432</v>
      </c>
      <c r="F156" s="19" t="s">
        <v>434</v>
      </c>
      <c r="G156" s="1">
        <v>0</v>
      </c>
      <c r="H156" s="1">
        <v>39209</v>
      </c>
      <c r="I156" s="1">
        <v>0</v>
      </c>
      <c r="J156" s="1">
        <v>39209</v>
      </c>
      <c r="K156" s="1"/>
      <c r="L156" s="10"/>
    </row>
    <row r="157" spans="1:12" x14ac:dyDescent="0.25">
      <c r="A157" s="19" t="s">
        <v>302</v>
      </c>
      <c r="B157" s="2" t="s">
        <v>406</v>
      </c>
      <c r="C157" s="19" t="s">
        <v>436</v>
      </c>
      <c r="D157" s="2" t="s">
        <v>408</v>
      </c>
      <c r="E157" s="19" t="s">
        <v>426</v>
      </c>
      <c r="F157" s="19" t="s">
        <v>427</v>
      </c>
      <c r="G157" s="1">
        <v>203272</v>
      </c>
      <c r="H157" s="1">
        <v>40090</v>
      </c>
      <c r="I157" s="1">
        <v>0</v>
      </c>
      <c r="J157" s="1">
        <v>243362</v>
      </c>
      <c r="K157" s="1"/>
      <c r="L157" s="10"/>
    </row>
    <row r="158" spans="1:12" x14ac:dyDescent="0.25">
      <c r="A158" s="19" t="s">
        <v>240</v>
      </c>
      <c r="B158" s="2" t="s">
        <v>406</v>
      </c>
      <c r="C158" s="19" t="s">
        <v>430</v>
      </c>
      <c r="D158" s="2" t="s">
        <v>408</v>
      </c>
      <c r="E158" s="19" t="s">
        <v>432</v>
      </c>
      <c r="F158" s="19" t="s">
        <v>434</v>
      </c>
      <c r="G158" s="1">
        <v>203272</v>
      </c>
      <c r="H158" s="1">
        <v>39175</v>
      </c>
      <c r="I158" s="1">
        <v>0</v>
      </c>
      <c r="J158" s="1">
        <v>242447</v>
      </c>
      <c r="K158" s="1"/>
      <c r="L158" s="10"/>
    </row>
    <row r="159" spans="1:12" x14ac:dyDescent="0.25">
      <c r="A159" s="19" t="s">
        <v>370</v>
      </c>
      <c r="B159" s="19" t="s">
        <v>406</v>
      </c>
      <c r="C159" s="19" t="s">
        <v>407</v>
      </c>
      <c r="D159" s="19" t="s">
        <v>408</v>
      </c>
      <c r="E159" s="19" t="s">
        <v>426</v>
      </c>
      <c r="F159" s="19" t="s">
        <v>427</v>
      </c>
      <c r="G159" s="1">
        <v>203272</v>
      </c>
      <c r="H159" s="1">
        <v>40804</v>
      </c>
      <c r="I159" s="1">
        <v>0</v>
      </c>
      <c r="J159" s="1">
        <v>244076</v>
      </c>
      <c r="K159" s="1"/>
      <c r="L159" s="10"/>
    </row>
    <row r="160" spans="1:12" x14ac:dyDescent="0.25">
      <c r="A160" s="19" t="s">
        <v>349</v>
      </c>
      <c r="B160" s="19" t="s">
        <v>435</v>
      </c>
      <c r="C160" s="19" t="s">
        <v>428</v>
      </c>
      <c r="D160" s="19" t="s">
        <v>429</v>
      </c>
      <c r="E160" s="19" t="s">
        <v>438</v>
      </c>
      <c r="F160" s="19" t="s">
        <v>459</v>
      </c>
      <c r="G160" s="1">
        <v>490691</v>
      </c>
      <c r="H160" s="1">
        <v>115811</v>
      </c>
      <c r="I160" s="1">
        <v>29128</v>
      </c>
      <c r="J160" s="1">
        <v>635630</v>
      </c>
      <c r="K160" s="1"/>
      <c r="L160" s="10"/>
    </row>
    <row r="161" spans="1:12" x14ac:dyDescent="0.25">
      <c r="A161" s="19" t="s">
        <v>291</v>
      </c>
      <c r="B161" s="19" t="s">
        <v>406</v>
      </c>
      <c r="C161" s="19" t="s">
        <v>430</v>
      </c>
      <c r="D161" s="19" t="s">
        <v>408</v>
      </c>
      <c r="E161" s="19" t="s">
        <v>412</v>
      </c>
      <c r="F161" s="19" t="s">
        <v>421</v>
      </c>
      <c r="G161" s="1">
        <v>203272</v>
      </c>
      <c r="H161" s="1">
        <v>42031</v>
      </c>
      <c r="I161" s="1">
        <v>0</v>
      </c>
      <c r="J161" s="1">
        <v>245303</v>
      </c>
      <c r="K161" s="1"/>
      <c r="L161" s="10"/>
    </row>
    <row r="162" spans="1:12" x14ac:dyDescent="0.25">
      <c r="A162" s="19" t="s">
        <v>279</v>
      </c>
      <c r="B162" s="19" t="s">
        <v>425</v>
      </c>
      <c r="C162" s="19" t="s">
        <v>465</v>
      </c>
      <c r="D162" s="2" t="s">
        <v>411</v>
      </c>
      <c r="E162" s="2" t="s">
        <v>418</v>
      </c>
      <c r="F162" s="2" t="s">
        <v>419</v>
      </c>
      <c r="G162" s="1">
        <v>236711</v>
      </c>
      <c r="H162" s="1">
        <v>4387</v>
      </c>
      <c r="I162" s="1">
        <v>1000</v>
      </c>
      <c r="J162" s="1">
        <v>242098</v>
      </c>
      <c r="K162" s="1"/>
      <c r="L162" s="10"/>
    </row>
    <row r="163" spans="1:12" x14ac:dyDescent="0.25">
      <c r="A163" s="19" t="s">
        <v>252</v>
      </c>
      <c r="B163" s="19" t="s">
        <v>406</v>
      </c>
      <c r="C163" s="19" t="s">
        <v>420</v>
      </c>
      <c r="D163" s="19" t="s">
        <v>411</v>
      </c>
      <c r="E163" s="19" t="s">
        <v>418</v>
      </c>
      <c r="F163" s="19" t="s">
        <v>419</v>
      </c>
      <c r="G163" s="1">
        <v>209496</v>
      </c>
      <c r="H163" s="1">
        <v>7603</v>
      </c>
      <c r="I163" s="1">
        <v>213982</v>
      </c>
      <c r="J163" s="1">
        <v>431081</v>
      </c>
      <c r="K163" s="1"/>
      <c r="L163" s="10"/>
    </row>
    <row r="164" spans="1:12" x14ac:dyDescent="0.25">
      <c r="A164" s="19" t="s">
        <v>247</v>
      </c>
      <c r="B164" s="19" t="s">
        <v>425</v>
      </c>
      <c r="C164" s="19" t="s">
        <v>430</v>
      </c>
      <c r="D164" s="19" t="s">
        <v>408</v>
      </c>
      <c r="E164" s="19" t="s">
        <v>440</v>
      </c>
      <c r="F164" s="19" t="s">
        <v>440</v>
      </c>
      <c r="G164" s="1">
        <v>150509</v>
      </c>
      <c r="H164" s="1">
        <v>0</v>
      </c>
      <c r="I164" s="1">
        <v>0</v>
      </c>
      <c r="J164" s="1">
        <v>150509</v>
      </c>
      <c r="K164" s="1"/>
      <c r="L164" s="10"/>
    </row>
    <row r="165" spans="1:12" x14ac:dyDescent="0.25">
      <c r="A165" s="19" t="s">
        <v>326</v>
      </c>
      <c r="B165" s="19" t="s">
        <v>406</v>
      </c>
      <c r="C165" s="19" t="s">
        <v>420</v>
      </c>
      <c r="D165" s="19" t="s">
        <v>429</v>
      </c>
      <c r="E165" s="2" t="s">
        <v>440</v>
      </c>
      <c r="F165" s="2" t="s">
        <v>440</v>
      </c>
      <c r="G165" s="1">
        <v>271565</v>
      </c>
      <c r="H165" s="1">
        <v>0</v>
      </c>
      <c r="I165" s="1">
        <v>0</v>
      </c>
      <c r="J165" s="1">
        <v>271565</v>
      </c>
      <c r="K165" s="1"/>
      <c r="L165" s="10"/>
    </row>
    <row r="166" spans="1:12" x14ac:dyDescent="0.25">
      <c r="A166" s="19" t="s">
        <v>231</v>
      </c>
      <c r="B166" s="2" t="s">
        <v>425</v>
      </c>
      <c r="C166" s="19" t="s">
        <v>420</v>
      </c>
      <c r="D166" s="19" t="s">
        <v>422</v>
      </c>
      <c r="E166" s="19" t="s">
        <v>426</v>
      </c>
      <c r="F166" s="19" t="s">
        <v>427</v>
      </c>
      <c r="G166" s="1">
        <v>80134</v>
      </c>
      <c r="H166" s="1">
        <v>4158</v>
      </c>
      <c r="I166" s="1">
        <v>214</v>
      </c>
      <c r="J166" s="1">
        <v>84506</v>
      </c>
      <c r="K166" s="1"/>
      <c r="L166" s="10"/>
    </row>
    <row r="167" spans="1:12" x14ac:dyDescent="0.25">
      <c r="A167" s="19" t="s">
        <v>268</v>
      </c>
      <c r="B167" s="19" t="s">
        <v>425</v>
      </c>
      <c r="C167" s="19" t="s">
        <v>420</v>
      </c>
      <c r="D167" s="19" t="s">
        <v>422</v>
      </c>
      <c r="E167" s="19" t="s">
        <v>426</v>
      </c>
      <c r="F167" s="19" t="s">
        <v>427</v>
      </c>
      <c r="G167" s="1">
        <v>116132</v>
      </c>
      <c r="H167" s="1">
        <v>97635</v>
      </c>
      <c r="I167" s="1">
        <v>0</v>
      </c>
      <c r="J167" s="1">
        <v>213767</v>
      </c>
      <c r="K167" s="1"/>
      <c r="L167" s="10"/>
    </row>
    <row r="168" spans="1:12" x14ac:dyDescent="0.25">
      <c r="A168" s="19" t="s">
        <v>303</v>
      </c>
      <c r="B168" s="2" t="s">
        <v>425</v>
      </c>
      <c r="C168" s="2" t="s">
        <v>420</v>
      </c>
      <c r="D168" s="2" t="s">
        <v>422</v>
      </c>
      <c r="E168" s="2" t="s">
        <v>426</v>
      </c>
      <c r="F168" s="2" t="s">
        <v>427</v>
      </c>
      <c r="G168" s="1">
        <v>125937</v>
      </c>
      <c r="H168" s="1">
        <v>10155</v>
      </c>
      <c r="I168" s="1">
        <v>0</v>
      </c>
      <c r="J168" s="1">
        <v>136092</v>
      </c>
      <c r="K168" s="1"/>
      <c r="L168" s="10"/>
    </row>
    <row r="169" spans="1:12" x14ac:dyDescent="0.25">
      <c r="A169" s="19" t="s">
        <v>300</v>
      </c>
      <c r="B169" s="2" t="s">
        <v>425</v>
      </c>
      <c r="C169" s="2" t="s">
        <v>428</v>
      </c>
      <c r="D169" s="2" t="s">
        <v>422</v>
      </c>
      <c r="E169" s="2" t="s">
        <v>426</v>
      </c>
      <c r="F169" s="2" t="s">
        <v>427</v>
      </c>
      <c r="G169" s="1">
        <v>125936</v>
      </c>
      <c r="H169" s="1">
        <v>3356</v>
      </c>
      <c r="I169" s="1">
        <v>44</v>
      </c>
      <c r="J169" s="1">
        <v>129336</v>
      </c>
      <c r="K169" s="1"/>
      <c r="L169" s="10"/>
    </row>
    <row r="170" spans="1:12" x14ac:dyDescent="0.25">
      <c r="A170" s="19" t="s">
        <v>219</v>
      </c>
      <c r="B170" s="2" t="s">
        <v>425</v>
      </c>
      <c r="C170" s="19" t="s">
        <v>420</v>
      </c>
      <c r="D170" s="2" t="s">
        <v>422</v>
      </c>
      <c r="E170" s="2" t="s">
        <v>426</v>
      </c>
      <c r="F170" s="2" t="s">
        <v>427</v>
      </c>
      <c r="G170" s="1">
        <v>125936</v>
      </c>
      <c r="H170" s="1">
        <v>6944</v>
      </c>
      <c r="I170" s="1">
        <v>177</v>
      </c>
      <c r="J170" s="1">
        <v>133057</v>
      </c>
      <c r="K170" s="1"/>
      <c r="L170" s="10"/>
    </row>
    <row r="171" spans="1:12" x14ac:dyDescent="0.25">
      <c r="A171" s="19" t="s">
        <v>237</v>
      </c>
      <c r="B171" s="2" t="s">
        <v>425</v>
      </c>
      <c r="C171" s="19" t="s">
        <v>420</v>
      </c>
      <c r="D171" s="2" t="s">
        <v>422</v>
      </c>
      <c r="E171" s="2" t="s">
        <v>426</v>
      </c>
      <c r="F171" s="2" t="s">
        <v>427</v>
      </c>
      <c r="G171" s="1">
        <v>125936</v>
      </c>
      <c r="H171" s="1">
        <v>9905</v>
      </c>
      <c r="I171" s="1">
        <v>104</v>
      </c>
      <c r="J171" s="1">
        <v>135945</v>
      </c>
      <c r="K171" s="1"/>
      <c r="L171" s="10"/>
    </row>
    <row r="172" spans="1:12" x14ac:dyDescent="0.25">
      <c r="A172" s="19" t="s">
        <v>220</v>
      </c>
      <c r="B172" s="2" t="s">
        <v>425</v>
      </c>
      <c r="C172" s="2" t="s">
        <v>420</v>
      </c>
      <c r="D172" s="2" t="s">
        <v>422</v>
      </c>
      <c r="E172" s="2" t="s">
        <v>426</v>
      </c>
      <c r="F172" s="2" t="s">
        <v>427</v>
      </c>
      <c r="G172" s="1">
        <v>125936</v>
      </c>
      <c r="H172" s="1">
        <v>13871</v>
      </c>
      <c r="I172" s="1">
        <v>293</v>
      </c>
      <c r="J172" s="1">
        <v>140100</v>
      </c>
      <c r="K172" s="1"/>
      <c r="L172" s="10"/>
    </row>
    <row r="173" spans="1:12" x14ac:dyDescent="0.25">
      <c r="A173" s="19" t="s">
        <v>269</v>
      </c>
      <c r="B173" s="2" t="s">
        <v>425</v>
      </c>
      <c r="C173" s="2" t="s">
        <v>420</v>
      </c>
      <c r="D173" s="2" t="s">
        <v>422</v>
      </c>
      <c r="E173" s="2" t="s">
        <v>426</v>
      </c>
      <c r="F173" s="2" t="s">
        <v>427</v>
      </c>
      <c r="G173" s="1">
        <v>53982</v>
      </c>
      <c r="H173" s="1">
        <v>5583</v>
      </c>
      <c r="I173" s="1">
        <v>108</v>
      </c>
      <c r="J173" s="1">
        <v>59673</v>
      </c>
      <c r="K173" s="1"/>
      <c r="L173" s="10"/>
    </row>
    <row r="174" spans="1:12" x14ac:dyDescent="0.25">
      <c r="A174" s="19" t="s">
        <v>362</v>
      </c>
      <c r="B174" s="2" t="s">
        <v>415</v>
      </c>
      <c r="C174" s="2" t="s">
        <v>416</v>
      </c>
      <c r="D174" s="2" t="s">
        <v>417</v>
      </c>
      <c r="E174" s="2" t="s">
        <v>432</v>
      </c>
      <c r="F174" s="2" t="s">
        <v>434</v>
      </c>
      <c r="G174" s="1">
        <v>0</v>
      </c>
      <c r="H174" s="1">
        <v>176195</v>
      </c>
      <c r="I174" s="1">
        <v>0</v>
      </c>
      <c r="J174" s="1">
        <v>176195</v>
      </c>
      <c r="K174" s="1"/>
      <c r="L174" s="10"/>
    </row>
    <row r="175" spans="1:12" x14ac:dyDescent="0.25">
      <c r="A175" s="19" t="s">
        <v>328</v>
      </c>
      <c r="B175" s="19" t="s">
        <v>435</v>
      </c>
      <c r="C175" s="19" t="s">
        <v>420</v>
      </c>
      <c r="D175" s="19" t="s">
        <v>411</v>
      </c>
      <c r="E175" s="19" t="s">
        <v>440</v>
      </c>
      <c r="F175" s="19" t="s">
        <v>440</v>
      </c>
      <c r="G175" s="1">
        <v>496146</v>
      </c>
      <c r="H175" s="1">
        <v>496718</v>
      </c>
      <c r="I175" s="1">
        <v>0</v>
      </c>
      <c r="J175" s="1">
        <v>992864</v>
      </c>
      <c r="K175" s="1"/>
      <c r="L175" s="10"/>
    </row>
    <row r="176" spans="1:12" x14ac:dyDescent="0.25">
      <c r="A176" s="19" t="s">
        <v>391</v>
      </c>
      <c r="B176" s="19" t="s">
        <v>425</v>
      </c>
      <c r="C176" s="19" t="s">
        <v>470</v>
      </c>
      <c r="D176" s="19" t="s">
        <v>411</v>
      </c>
      <c r="E176" s="19" t="s">
        <v>418</v>
      </c>
      <c r="F176" s="19" t="s">
        <v>445</v>
      </c>
      <c r="G176" s="1">
        <v>137787</v>
      </c>
      <c r="H176" s="1">
        <v>0</v>
      </c>
      <c r="I176" s="1">
        <v>13478</v>
      </c>
      <c r="J176" s="1">
        <v>151265</v>
      </c>
      <c r="K176" s="1"/>
      <c r="L176" s="10"/>
    </row>
    <row r="177" spans="1:12" x14ac:dyDescent="0.25">
      <c r="A177" s="19" t="s">
        <v>335</v>
      </c>
      <c r="B177" s="19" t="s">
        <v>406</v>
      </c>
      <c r="C177" s="19" t="s">
        <v>407</v>
      </c>
      <c r="D177" s="2" t="s">
        <v>422</v>
      </c>
      <c r="E177" s="19" t="s">
        <v>412</v>
      </c>
      <c r="F177" s="19" t="s">
        <v>423</v>
      </c>
      <c r="G177" s="1">
        <v>5438</v>
      </c>
      <c r="H177" s="1">
        <v>0</v>
      </c>
      <c r="I177" s="1">
        <v>0</v>
      </c>
      <c r="J177" s="1">
        <v>5438</v>
      </c>
      <c r="K177" s="1"/>
      <c r="L177" s="10"/>
    </row>
    <row r="178" spans="1:12" x14ac:dyDescent="0.25">
      <c r="A178" s="19" t="s">
        <v>487</v>
      </c>
      <c r="B178" s="19" t="s">
        <v>460</v>
      </c>
      <c r="C178" s="19" t="s">
        <v>436</v>
      </c>
      <c r="D178" s="19" t="s">
        <v>429</v>
      </c>
      <c r="E178" s="19" t="s">
        <v>440</v>
      </c>
      <c r="F178" s="19" t="s">
        <v>440</v>
      </c>
      <c r="G178" s="1">
        <v>13959</v>
      </c>
      <c r="H178" s="1">
        <v>0</v>
      </c>
      <c r="I178" s="1">
        <v>0</v>
      </c>
      <c r="J178" s="1">
        <v>13959</v>
      </c>
      <c r="K178" s="1"/>
      <c r="L178" s="10"/>
    </row>
    <row r="179" spans="1:12" x14ac:dyDescent="0.25">
      <c r="A179" s="19" t="s">
        <v>314</v>
      </c>
      <c r="B179" s="19" t="s">
        <v>460</v>
      </c>
      <c r="C179" s="19" t="s">
        <v>420</v>
      </c>
      <c r="D179" s="19" t="s">
        <v>429</v>
      </c>
      <c r="E179" s="19" t="s">
        <v>442</v>
      </c>
      <c r="F179" s="19" t="s">
        <v>461</v>
      </c>
      <c r="G179" s="1">
        <v>185198</v>
      </c>
      <c r="H179" s="1">
        <v>0</v>
      </c>
      <c r="I179" s="1">
        <v>0</v>
      </c>
      <c r="J179" s="1">
        <v>185198</v>
      </c>
      <c r="K179" s="1"/>
      <c r="L179" s="10"/>
    </row>
    <row r="180" spans="1:12" x14ac:dyDescent="0.25">
      <c r="A180" s="2">
        <f>SUBTOTAL(103,Tableau2223[Organisme])</f>
        <v>178</v>
      </c>
      <c r="G180" s="10">
        <f>SUBTOTAL(109,Tableau2223[Mission globale])</f>
        <v>36455894</v>
      </c>
      <c r="H180" s="10">
        <f>SUBTOTAL(109,Tableau2223[Entente
activité spécifique  ])</f>
        <v>6726091</v>
      </c>
      <c r="I180" s="10">
        <f>SUBTOTAL(109,Tableau2223[Autres financements])</f>
        <v>2197459</v>
      </c>
      <c r="J180" s="10">
        <f>SUBTOTAL(109,Tableau2223[Total])</f>
        <v>45379444</v>
      </c>
      <c r="L180" s="10"/>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B376-4BA3-4D05-9C6B-43A92EE87738}">
  <dimension ref="A1:K180"/>
  <sheetViews>
    <sheetView workbookViewId="0">
      <selection activeCell="A2" sqref="A2"/>
    </sheetView>
  </sheetViews>
  <sheetFormatPr baseColWidth="10" defaultColWidth="11.5546875" defaultRowHeight="13.2" x14ac:dyDescent="0.25"/>
  <cols>
    <col min="1" max="1" width="96.109375" style="2" bestFit="1" customWidth="1"/>
    <col min="2" max="6" width="17.33203125" style="11" customWidth="1"/>
    <col min="7" max="11" width="19.109375" style="2" customWidth="1"/>
    <col min="12" max="16384" width="11.5546875" style="2"/>
  </cols>
  <sheetData>
    <row r="1" spans="1:11" s="8" customFormat="1" ht="26.4" x14ac:dyDescent="0.25">
      <c r="A1" s="6" t="s">
        <v>398</v>
      </c>
      <c r="B1" s="6" t="s">
        <v>399</v>
      </c>
      <c r="C1" s="7" t="s">
        <v>400</v>
      </c>
      <c r="D1" s="6" t="s">
        <v>401</v>
      </c>
      <c r="E1" s="6" t="s">
        <v>402</v>
      </c>
      <c r="F1" s="6" t="s">
        <v>403</v>
      </c>
      <c r="G1" s="6" t="s">
        <v>503</v>
      </c>
      <c r="H1" s="6" t="s">
        <v>404</v>
      </c>
      <c r="I1" s="6" t="s">
        <v>405</v>
      </c>
      <c r="J1" s="6" t="s">
        <v>505</v>
      </c>
      <c r="K1" s="6"/>
    </row>
    <row r="2" spans="1:11" x14ac:dyDescent="0.25">
      <c r="A2" s="11" t="s">
        <v>376</v>
      </c>
      <c r="B2" s="11" t="s">
        <v>406</v>
      </c>
      <c r="C2" s="11" t="s">
        <v>407</v>
      </c>
      <c r="D2" s="11" t="s">
        <v>408</v>
      </c>
      <c r="E2" s="11" t="s">
        <v>409</v>
      </c>
      <c r="F2" s="11" t="s">
        <v>410</v>
      </c>
      <c r="G2" s="9">
        <v>228359</v>
      </c>
      <c r="H2" s="9">
        <v>25562</v>
      </c>
      <c r="I2" s="9">
        <v>0</v>
      </c>
      <c r="J2" s="9">
        <v>253921</v>
      </c>
      <c r="K2" s="1"/>
    </row>
    <row r="3" spans="1:11" x14ac:dyDescent="0.25">
      <c r="A3" s="11" t="s">
        <v>249</v>
      </c>
      <c r="B3" s="11" t="s">
        <v>406</v>
      </c>
      <c r="C3" s="11" t="s">
        <v>407</v>
      </c>
      <c r="D3" s="11" t="s">
        <v>411</v>
      </c>
      <c r="E3" s="11" t="s">
        <v>412</v>
      </c>
      <c r="F3" s="11" t="s">
        <v>413</v>
      </c>
      <c r="G3" s="9">
        <v>242607</v>
      </c>
      <c r="H3" s="9">
        <v>0</v>
      </c>
      <c r="I3" s="9">
        <v>0</v>
      </c>
      <c r="J3" s="9">
        <v>242607</v>
      </c>
      <c r="K3" s="1"/>
    </row>
    <row r="4" spans="1:11" x14ac:dyDescent="0.25">
      <c r="A4" s="11" t="s">
        <v>244</v>
      </c>
      <c r="B4" s="11" t="s">
        <v>406</v>
      </c>
      <c r="C4" s="11" t="s">
        <v>488</v>
      </c>
      <c r="D4" s="11" t="s">
        <v>411</v>
      </c>
      <c r="E4" s="11" t="s">
        <v>412</v>
      </c>
      <c r="F4" s="11" t="s">
        <v>413</v>
      </c>
      <c r="G4" s="9">
        <v>249606</v>
      </c>
      <c r="H4" s="9">
        <v>0</v>
      </c>
      <c r="I4" s="9">
        <v>0</v>
      </c>
      <c r="J4" s="9">
        <v>249606</v>
      </c>
      <c r="K4" s="1"/>
    </row>
    <row r="5" spans="1:11" x14ac:dyDescent="0.25">
      <c r="A5" s="11" t="s">
        <v>466</v>
      </c>
      <c r="B5" s="11" t="s">
        <v>425</v>
      </c>
      <c r="C5" s="11" t="s">
        <v>420</v>
      </c>
      <c r="D5" s="11" t="s">
        <v>411</v>
      </c>
      <c r="E5" s="11" t="s">
        <v>409</v>
      </c>
      <c r="F5" s="11" t="s">
        <v>410</v>
      </c>
      <c r="G5" s="9">
        <v>38803</v>
      </c>
      <c r="H5" s="9">
        <v>0</v>
      </c>
      <c r="I5" s="9">
        <v>0</v>
      </c>
      <c r="J5" s="9">
        <v>38803</v>
      </c>
      <c r="K5" s="1"/>
    </row>
    <row r="6" spans="1:11" x14ac:dyDescent="0.25">
      <c r="A6" s="11" t="s">
        <v>296</v>
      </c>
      <c r="B6" s="11" t="s">
        <v>417</v>
      </c>
      <c r="C6" s="11" t="s">
        <v>416</v>
      </c>
      <c r="D6" s="11" t="s">
        <v>417</v>
      </c>
      <c r="E6" s="11" t="s">
        <v>418</v>
      </c>
      <c r="F6" s="11" t="s">
        <v>419</v>
      </c>
      <c r="G6" s="9">
        <v>0</v>
      </c>
      <c r="H6" s="9">
        <v>71285</v>
      </c>
      <c r="I6" s="9">
        <v>0</v>
      </c>
      <c r="J6" s="9">
        <v>71285</v>
      </c>
      <c r="K6" s="1"/>
    </row>
    <row r="7" spans="1:11" x14ac:dyDescent="0.25">
      <c r="A7" s="11" t="s">
        <v>294</v>
      </c>
      <c r="B7" s="11" t="s">
        <v>406</v>
      </c>
      <c r="C7" s="11" t="s">
        <v>420</v>
      </c>
      <c r="D7" s="11" t="s">
        <v>408</v>
      </c>
      <c r="E7" s="11" t="s">
        <v>412</v>
      </c>
      <c r="F7" s="11" t="s">
        <v>421</v>
      </c>
      <c r="G7" s="9">
        <v>228359</v>
      </c>
      <c r="H7" s="9">
        <v>28000</v>
      </c>
      <c r="I7" s="9">
        <v>78812</v>
      </c>
      <c r="J7" s="9">
        <v>335171</v>
      </c>
      <c r="K7" s="1"/>
    </row>
    <row r="8" spans="1:11" x14ac:dyDescent="0.25">
      <c r="A8" s="11" t="s">
        <v>467</v>
      </c>
      <c r="B8" s="11" t="s">
        <v>406</v>
      </c>
      <c r="C8" s="11" t="s">
        <v>420</v>
      </c>
      <c r="D8" s="11" t="s">
        <v>422</v>
      </c>
      <c r="E8" s="11" t="s">
        <v>412</v>
      </c>
      <c r="F8" s="11" t="s">
        <v>423</v>
      </c>
      <c r="G8" s="9">
        <v>221612</v>
      </c>
      <c r="H8" s="9">
        <v>17189</v>
      </c>
      <c r="I8" s="9">
        <v>0</v>
      </c>
      <c r="J8" s="9">
        <v>238801</v>
      </c>
      <c r="K8" s="1"/>
    </row>
    <row r="9" spans="1:11" x14ac:dyDescent="0.25">
      <c r="A9" s="11" t="s">
        <v>424</v>
      </c>
      <c r="B9" s="11" t="s">
        <v>425</v>
      </c>
      <c r="C9" s="11" t="s">
        <v>414</v>
      </c>
      <c r="D9" s="11" t="s">
        <v>411</v>
      </c>
      <c r="E9" s="11" t="s">
        <v>412</v>
      </c>
      <c r="F9" s="11" t="s">
        <v>421</v>
      </c>
      <c r="G9" s="9">
        <v>42091</v>
      </c>
      <c r="H9" s="9">
        <v>0</v>
      </c>
      <c r="I9" s="9">
        <v>0</v>
      </c>
      <c r="J9" s="9">
        <v>42091</v>
      </c>
      <c r="K9" s="1"/>
    </row>
    <row r="10" spans="1:11" x14ac:dyDescent="0.25">
      <c r="A10" s="11" t="s">
        <v>375</v>
      </c>
      <c r="B10" s="11" t="s">
        <v>425</v>
      </c>
      <c r="C10" s="11" t="s">
        <v>414</v>
      </c>
      <c r="D10" s="11" t="s">
        <v>408</v>
      </c>
      <c r="E10" s="11" t="s">
        <v>426</v>
      </c>
      <c r="F10" s="11" t="s">
        <v>427</v>
      </c>
      <c r="G10" s="9">
        <v>303070</v>
      </c>
      <c r="H10" s="9">
        <v>72238</v>
      </c>
      <c r="I10" s="9">
        <v>0</v>
      </c>
      <c r="J10" s="9">
        <v>375308</v>
      </c>
      <c r="K10" s="1"/>
    </row>
    <row r="11" spans="1:11" x14ac:dyDescent="0.25">
      <c r="A11" s="11" t="s">
        <v>366</v>
      </c>
      <c r="B11" s="11" t="s">
        <v>425</v>
      </c>
      <c r="C11" s="11" t="s">
        <v>428</v>
      </c>
      <c r="D11" s="11" t="s">
        <v>429</v>
      </c>
      <c r="E11" s="11" t="s">
        <v>409</v>
      </c>
      <c r="F11" s="11" t="s">
        <v>410</v>
      </c>
      <c r="G11" s="9">
        <v>187334</v>
      </c>
      <c r="H11" s="9">
        <v>0</v>
      </c>
      <c r="I11" s="9">
        <v>0</v>
      </c>
      <c r="J11" s="9">
        <v>187334</v>
      </c>
      <c r="K11" s="1"/>
    </row>
    <row r="12" spans="1:11" x14ac:dyDescent="0.25">
      <c r="A12" s="11" t="s">
        <v>233</v>
      </c>
      <c r="B12" s="11" t="s">
        <v>425</v>
      </c>
      <c r="C12" s="11" t="s">
        <v>430</v>
      </c>
      <c r="D12" s="11" t="s">
        <v>408</v>
      </c>
      <c r="E12" s="11" t="s">
        <v>426</v>
      </c>
      <c r="F12" s="11" t="s">
        <v>427</v>
      </c>
      <c r="G12" s="9">
        <v>329420</v>
      </c>
      <c r="H12" s="9">
        <v>56419</v>
      </c>
      <c r="I12" s="9">
        <v>0</v>
      </c>
      <c r="J12" s="9">
        <v>385839</v>
      </c>
      <c r="K12" s="1"/>
    </row>
    <row r="13" spans="1:11" x14ac:dyDescent="0.25">
      <c r="A13" s="11" t="s">
        <v>225</v>
      </c>
      <c r="B13" s="11" t="s">
        <v>406</v>
      </c>
      <c r="C13" s="11" t="s">
        <v>431</v>
      </c>
      <c r="D13" s="11" t="s">
        <v>422</v>
      </c>
      <c r="E13" s="11" t="s">
        <v>489</v>
      </c>
      <c r="F13" s="11" t="s">
        <v>433</v>
      </c>
      <c r="G13" s="9">
        <v>221612</v>
      </c>
      <c r="H13" s="9">
        <v>63945</v>
      </c>
      <c r="I13" s="9">
        <v>0</v>
      </c>
      <c r="J13" s="9">
        <v>285557</v>
      </c>
      <c r="K13" s="1"/>
    </row>
    <row r="14" spans="1:11" x14ac:dyDescent="0.25">
      <c r="A14" s="11" t="s">
        <v>347</v>
      </c>
      <c r="B14" s="11" t="s">
        <v>406</v>
      </c>
      <c r="C14" s="11" t="s">
        <v>428</v>
      </c>
      <c r="D14" s="11" t="s">
        <v>408</v>
      </c>
      <c r="E14" s="11" t="s">
        <v>489</v>
      </c>
      <c r="F14" s="11" t="s">
        <v>433</v>
      </c>
      <c r="G14" s="9">
        <v>228359</v>
      </c>
      <c r="H14" s="9">
        <v>110574</v>
      </c>
      <c r="I14" s="9">
        <v>0</v>
      </c>
      <c r="J14" s="9">
        <v>338933</v>
      </c>
      <c r="K14" s="1"/>
    </row>
    <row r="15" spans="1:11" x14ac:dyDescent="0.25">
      <c r="A15" s="11" t="s">
        <v>224</v>
      </c>
      <c r="B15" s="11" t="s">
        <v>406</v>
      </c>
      <c r="C15" s="11" t="s">
        <v>414</v>
      </c>
      <c r="D15" s="11" t="s">
        <v>411</v>
      </c>
      <c r="E15" s="11" t="s">
        <v>434</v>
      </c>
      <c r="F15" s="11" t="s">
        <v>434</v>
      </c>
      <c r="G15" s="9">
        <v>235608</v>
      </c>
      <c r="H15" s="9">
        <v>99356</v>
      </c>
      <c r="I15" s="9">
        <v>0</v>
      </c>
      <c r="J15" s="9">
        <v>334964</v>
      </c>
      <c r="K15" s="1"/>
    </row>
    <row r="16" spans="1:11" x14ac:dyDescent="0.25">
      <c r="A16" s="11" t="s">
        <v>283</v>
      </c>
      <c r="B16" s="11" t="s">
        <v>435</v>
      </c>
      <c r="C16" s="11" t="s">
        <v>420</v>
      </c>
      <c r="D16" s="11" t="s">
        <v>411</v>
      </c>
      <c r="E16" s="11" t="s">
        <v>489</v>
      </c>
      <c r="F16" s="11" t="s">
        <v>433</v>
      </c>
      <c r="G16" s="9">
        <v>339499</v>
      </c>
      <c r="H16" s="9">
        <v>268615</v>
      </c>
      <c r="I16" s="9">
        <v>0</v>
      </c>
      <c r="J16" s="9">
        <v>608114</v>
      </c>
      <c r="K16" s="1"/>
    </row>
    <row r="17" spans="1:11" x14ac:dyDescent="0.25">
      <c r="A17" s="11" t="s">
        <v>226</v>
      </c>
      <c r="B17" s="11" t="s">
        <v>406</v>
      </c>
      <c r="C17" s="11" t="s">
        <v>436</v>
      </c>
      <c r="D17" s="11" t="s">
        <v>408</v>
      </c>
      <c r="E17" s="11" t="s">
        <v>489</v>
      </c>
      <c r="F17" s="11" t="s">
        <v>433</v>
      </c>
      <c r="G17" s="9">
        <v>197738</v>
      </c>
      <c r="H17" s="9">
        <v>144279.12</v>
      </c>
      <c r="I17" s="9">
        <v>0</v>
      </c>
      <c r="J17" s="9">
        <v>342017.12</v>
      </c>
      <c r="K17" s="1"/>
    </row>
    <row r="18" spans="1:11" x14ac:dyDescent="0.25">
      <c r="A18" s="11" t="s">
        <v>227</v>
      </c>
      <c r="B18" s="11" t="s">
        <v>406</v>
      </c>
      <c r="C18" s="11" t="s">
        <v>431</v>
      </c>
      <c r="D18" s="11" t="s">
        <v>422</v>
      </c>
      <c r="E18" s="11" t="s">
        <v>489</v>
      </c>
      <c r="F18" s="11" t="s">
        <v>433</v>
      </c>
      <c r="G18" s="9">
        <v>221612</v>
      </c>
      <c r="H18" s="9">
        <v>29737</v>
      </c>
      <c r="I18" s="9">
        <v>0</v>
      </c>
      <c r="J18" s="9">
        <v>251349</v>
      </c>
      <c r="K18" s="1"/>
    </row>
    <row r="19" spans="1:11" x14ac:dyDescent="0.25">
      <c r="A19" s="11" t="s">
        <v>297</v>
      </c>
      <c r="B19" s="11" t="s">
        <v>406</v>
      </c>
      <c r="C19" s="11" t="s">
        <v>414</v>
      </c>
      <c r="D19" s="11" t="s">
        <v>408</v>
      </c>
      <c r="E19" s="11" t="s">
        <v>489</v>
      </c>
      <c r="F19" s="11" t="s">
        <v>437</v>
      </c>
      <c r="G19" s="9">
        <v>228359</v>
      </c>
      <c r="H19" s="9">
        <v>178240</v>
      </c>
      <c r="I19" s="9">
        <v>0</v>
      </c>
      <c r="J19" s="9">
        <v>406599</v>
      </c>
      <c r="K19" s="1"/>
    </row>
    <row r="20" spans="1:11" x14ac:dyDescent="0.25">
      <c r="A20" s="11" t="s">
        <v>236</v>
      </c>
      <c r="B20" s="11" t="s">
        <v>406</v>
      </c>
      <c r="C20" s="11" t="s">
        <v>430</v>
      </c>
      <c r="D20" s="11" t="s">
        <v>408</v>
      </c>
      <c r="E20" s="11" t="s">
        <v>489</v>
      </c>
      <c r="F20" s="11" t="s">
        <v>437</v>
      </c>
      <c r="G20" s="9">
        <v>228359</v>
      </c>
      <c r="H20" s="9">
        <v>209812</v>
      </c>
      <c r="I20" s="9">
        <v>0</v>
      </c>
      <c r="J20" s="9">
        <v>438171</v>
      </c>
      <c r="K20" s="1"/>
    </row>
    <row r="21" spans="1:11" x14ac:dyDescent="0.25">
      <c r="A21" s="11" t="s">
        <v>250</v>
      </c>
      <c r="B21" s="11" t="s">
        <v>406</v>
      </c>
      <c r="C21" s="11" t="s">
        <v>420</v>
      </c>
      <c r="D21" s="11" t="s">
        <v>411</v>
      </c>
      <c r="E21" s="11" t="s">
        <v>489</v>
      </c>
      <c r="F21" s="11" t="s">
        <v>433</v>
      </c>
      <c r="G21" s="9">
        <v>235608</v>
      </c>
      <c r="H21" s="9">
        <v>44465</v>
      </c>
      <c r="I21" s="9">
        <v>0</v>
      </c>
      <c r="J21" s="9">
        <v>280073</v>
      </c>
      <c r="K21" s="1"/>
    </row>
    <row r="22" spans="1:11" x14ac:dyDescent="0.25">
      <c r="A22" s="11" t="s">
        <v>254</v>
      </c>
      <c r="B22" s="11" t="s">
        <v>435</v>
      </c>
      <c r="C22" s="11" t="s">
        <v>414</v>
      </c>
      <c r="D22" s="11" t="s">
        <v>411</v>
      </c>
      <c r="E22" s="11" t="s">
        <v>438</v>
      </c>
      <c r="F22" s="11" t="s">
        <v>439</v>
      </c>
      <c r="G22" s="9">
        <v>368655</v>
      </c>
      <c r="H22" s="9">
        <v>691361</v>
      </c>
      <c r="I22" s="9">
        <v>34956</v>
      </c>
      <c r="J22" s="9">
        <v>1094972</v>
      </c>
      <c r="K22" s="1"/>
    </row>
    <row r="23" spans="1:11" x14ac:dyDescent="0.25">
      <c r="A23" s="11" t="s">
        <v>298</v>
      </c>
      <c r="B23" s="11" t="s">
        <v>435</v>
      </c>
      <c r="C23" s="11" t="s">
        <v>430</v>
      </c>
      <c r="D23" s="11" t="s">
        <v>408</v>
      </c>
      <c r="E23" s="11" t="s">
        <v>438</v>
      </c>
      <c r="F23" s="11" t="s">
        <v>439</v>
      </c>
      <c r="G23" s="9">
        <v>288729</v>
      </c>
      <c r="H23" s="9">
        <v>0</v>
      </c>
      <c r="I23" s="9">
        <v>13741</v>
      </c>
      <c r="J23" s="9">
        <v>302470</v>
      </c>
      <c r="K23" s="1"/>
    </row>
    <row r="24" spans="1:11" x14ac:dyDescent="0.25">
      <c r="A24" s="11" t="s">
        <v>325</v>
      </c>
      <c r="B24" s="11" t="s">
        <v>406</v>
      </c>
      <c r="C24" s="11" t="s">
        <v>420</v>
      </c>
      <c r="D24" s="11" t="s">
        <v>408</v>
      </c>
      <c r="E24" s="11" t="s">
        <v>440</v>
      </c>
      <c r="F24" s="11" t="s">
        <v>440</v>
      </c>
      <c r="G24" s="9">
        <v>264515</v>
      </c>
      <c r="H24" s="9">
        <v>81238</v>
      </c>
      <c r="I24" s="9">
        <v>0</v>
      </c>
      <c r="J24" s="9">
        <v>345753</v>
      </c>
      <c r="K24" s="1"/>
    </row>
    <row r="25" spans="1:11" x14ac:dyDescent="0.25">
      <c r="A25" s="11" t="s">
        <v>369</v>
      </c>
      <c r="B25" s="11" t="s">
        <v>406</v>
      </c>
      <c r="C25" s="11" t="s">
        <v>420</v>
      </c>
      <c r="D25" s="11" t="s">
        <v>441</v>
      </c>
      <c r="E25" s="11" t="s">
        <v>442</v>
      </c>
      <c r="F25" s="11" t="s">
        <v>443</v>
      </c>
      <c r="G25" s="9">
        <v>606826</v>
      </c>
      <c r="H25" s="9">
        <v>0</v>
      </c>
      <c r="I25" s="9">
        <v>0</v>
      </c>
      <c r="J25" s="9">
        <v>606826</v>
      </c>
      <c r="K25" s="1"/>
    </row>
    <row r="26" spans="1:11" x14ac:dyDescent="0.25">
      <c r="A26" s="11" t="s">
        <v>267</v>
      </c>
      <c r="B26" s="11" t="s">
        <v>425</v>
      </c>
      <c r="C26" s="11" t="s">
        <v>436</v>
      </c>
      <c r="D26" s="11" t="s">
        <v>408</v>
      </c>
      <c r="E26" s="11" t="s">
        <v>426</v>
      </c>
      <c r="F26" s="11" t="s">
        <v>427</v>
      </c>
      <c r="G26" s="9">
        <v>173517</v>
      </c>
      <c r="H26" s="9">
        <v>18387</v>
      </c>
      <c r="I26" s="9">
        <v>0</v>
      </c>
      <c r="J26" s="9">
        <v>191904</v>
      </c>
      <c r="K26" s="1"/>
    </row>
    <row r="27" spans="1:11" x14ac:dyDescent="0.25">
      <c r="A27" s="11" t="s">
        <v>276</v>
      </c>
      <c r="B27" s="11" t="s">
        <v>406</v>
      </c>
      <c r="C27" s="11" t="s">
        <v>420</v>
      </c>
      <c r="D27" s="11" t="s">
        <v>408</v>
      </c>
      <c r="E27" s="11" t="s">
        <v>412</v>
      </c>
      <c r="F27" s="11" t="s">
        <v>421</v>
      </c>
      <c r="G27" s="9">
        <v>228623</v>
      </c>
      <c r="H27" s="9">
        <v>0</v>
      </c>
      <c r="I27" s="9">
        <v>0</v>
      </c>
      <c r="J27" s="9">
        <v>228623</v>
      </c>
      <c r="K27" s="1"/>
    </row>
    <row r="28" spans="1:11" x14ac:dyDescent="0.25">
      <c r="A28" s="11" t="s">
        <v>490</v>
      </c>
      <c r="B28" s="11" t="s">
        <v>406</v>
      </c>
      <c r="C28" s="11" t="s">
        <v>430</v>
      </c>
      <c r="D28" s="11" t="s">
        <v>408</v>
      </c>
      <c r="E28" s="11" t="s">
        <v>442</v>
      </c>
      <c r="F28" s="11" t="s">
        <v>451</v>
      </c>
      <c r="G28" s="9">
        <v>409114</v>
      </c>
      <c r="H28" s="9">
        <v>0</v>
      </c>
      <c r="I28" s="9">
        <v>20000</v>
      </c>
      <c r="J28" s="9">
        <v>429114</v>
      </c>
      <c r="K28" s="1"/>
    </row>
    <row r="29" spans="1:11" x14ac:dyDescent="0.25">
      <c r="A29" s="11" t="s">
        <v>321</v>
      </c>
      <c r="B29" s="11" t="s">
        <v>425</v>
      </c>
      <c r="C29" s="11" t="s">
        <v>444</v>
      </c>
      <c r="D29" s="11" t="s">
        <v>422</v>
      </c>
      <c r="E29" s="11" t="s">
        <v>418</v>
      </c>
      <c r="F29" s="11" t="s">
        <v>445</v>
      </c>
      <c r="G29" s="9">
        <v>136482</v>
      </c>
      <c r="H29" s="9">
        <v>20852</v>
      </c>
      <c r="I29" s="9">
        <v>0</v>
      </c>
      <c r="J29" s="9">
        <v>157334</v>
      </c>
      <c r="K29" s="1"/>
    </row>
    <row r="30" spans="1:11" x14ac:dyDescent="0.25">
      <c r="A30" s="11" t="s">
        <v>469</v>
      </c>
      <c r="B30" s="11" t="s">
        <v>417</v>
      </c>
      <c r="C30" s="11" t="s">
        <v>444</v>
      </c>
      <c r="D30" s="11" t="s">
        <v>411</v>
      </c>
      <c r="E30" s="11" t="s">
        <v>418</v>
      </c>
      <c r="F30" s="11" t="s">
        <v>419</v>
      </c>
      <c r="G30" s="9">
        <v>0</v>
      </c>
      <c r="H30" s="9">
        <v>18696</v>
      </c>
      <c r="I30" s="9">
        <v>10270</v>
      </c>
      <c r="J30" s="9">
        <v>28966</v>
      </c>
      <c r="K30" s="1"/>
    </row>
    <row r="31" spans="1:11" x14ac:dyDescent="0.25">
      <c r="A31" s="11" t="s">
        <v>223</v>
      </c>
      <c r="B31" s="11" t="s">
        <v>425</v>
      </c>
      <c r="C31" s="11" t="s">
        <v>491</v>
      </c>
      <c r="D31" s="11" t="s">
        <v>411</v>
      </c>
      <c r="E31" s="11" t="s">
        <v>426</v>
      </c>
      <c r="F31" s="11" t="s">
        <v>447</v>
      </c>
      <c r="G31" s="9">
        <v>236892</v>
      </c>
      <c r="H31" s="9">
        <v>114087</v>
      </c>
      <c r="I31" s="9">
        <v>0</v>
      </c>
      <c r="J31" s="9">
        <v>350979</v>
      </c>
      <c r="K31" s="1"/>
    </row>
    <row r="32" spans="1:11" x14ac:dyDescent="0.25">
      <c r="A32" s="11" t="s">
        <v>273</v>
      </c>
      <c r="B32" s="11" t="s">
        <v>425</v>
      </c>
      <c r="C32" s="11" t="s">
        <v>430</v>
      </c>
      <c r="D32" s="11" t="s">
        <v>408</v>
      </c>
      <c r="E32" s="11" t="s">
        <v>426</v>
      </c>
      <c r="F32" s="11" t="s">
        <v>447</v>
      </c>
      <c r="G32" s="9">
        <v>150602</v>
      </c>
      <c r="H32" s="9">
        <v>23895</v>
      </c>
      <c r="I32" s="9">
        <v>0</v>
      </c>
      <c r="J32" s="9">
        <v>174497</v>
      </c>
      <c r="K32" s="1"/>
    </row>
    <row r="33" spans="1:11" x14ac:dyDescent="0.25">
      <c r="A33" s="11" t="s">
        <v>448</v>
      </c>
      <c r="B33" s="11" t="s">
        <v>425</v>
      </c>
      <c r="C33" s="11" t="s">
        <v>444</v>
      </c>
      <c r="D33" s="11" t="s">
        <v>411</v>
      </c>
      <c r="E33" s="11" t="s">
        <v>426</v>
      </c>
      <c r="F33" s="11" t="s">
        <v>447</v>
      </c>
      <c r="G33" s="9">
        <v>369615</v>
      </c>
      <c r="H33" s="9">
        <v>150598</v>
      </c>
      <c r="I33" s="9">
        <v>0</v>
      </c>
      <c r="J33" s="9">
        <v>520213</v>
      </c>
      <c r="K33" s="1"/>
    </row>
    <row r="34" spans="1:11" x14ac:dyDescent="0.25">
      <c r="A34" s="11" t="s">
        <v>293</v>
      </c>
      <c r="B34" s="11" t="s">
        <v>406</v>
      </c>
      <c r="C34" s="11" t="s">
        <v>491</v>
      </c>
      <c r="D34" s="11" t="s">
        <v>441</v>
      </c>
      <c r="E34" s="11" t="s">
        <v>442</v>
      </c>
      <c r="F34" s="11" t="s">
        <v>443</v>
      </c>
      <c r="G34" s="9">
        <v>613589</v>
      </c>
      <c r="H34" s="9">
        <v>27700</v>
      </c>
      <c r="I34" s="9">
        <v>0</v>
      </c>
      <c r="J34" s="9">
        <v>641289</v>
      </c>
      <c r="K34" s="1"/>
    </row>
    <row r="35" spans="1:11" x14ac:dyDescent="0.25">
      <c r="A35" s="11" t="s">
        <v>389</v>
      </c>
      <c r="B35" s="11" t="s">
        <v>425</v>
      </c>
      <c r="C35" s="11" t="s">
        <v>430</v>
      </c>
      <c r="D35" s="11" t="s">
        <v>408</v>
      </c>
      <c r="E35" s="11" t="s">
        <v>412</v>
      </c>
      <c r="F35" s="11" t="s">
        <v>421</v>
      </c>
      <c r="G35" s="9">
        <v>148297</v>
      </c>
      <c r="H35" s="9">
        <v>47675</v>
      </c>
      <c r="I35" s="20">
        <v>29535</v>
      </c>
      <c r="J35" s="9">
        <v>225507</v>
      </c>
      <c r="K35" s="1"/>
    </row>
    <row r="36" spans="1:11" x14ac:dyDescent="0.25">
      <c r="A36" s="11" t="s">
        <v>281</v>
      </c>
      <c r="B36" s="11" t="s">
        <v>406</v>
      </c>
      <c r="C36" s="11" t="s">
        <v>407</v>
      </c>
      <c r="D36" s="11" t="s">
        <v>408</v>
      </c>
      <c r="E36" s="11" t="s">
        <v>426</v>
      </c>
      <c r="F36" s="11" t="s">
        <v>449</v>
      </c>
      <c r="G36" s="9">
        <v>228359</v>
      </c>
      <c r="H36" s="9">
        <v>0</v>
      </c>
      <c r="I36" s="9">
        <v>0</v>
      </c>
      <c r="J36" s="9">
        <v>228359</v>
      </c>
      <c r="K36" s="1"/>
    </row>
    <row r="37" spans="1:11" x14ac:dyDescent="0.25">
      <c r="A37" s="11" t="s">
        <v>259</v>
      </c>
      <c r="B37" s="11" t="s">
        <v>425</v>
      </c>
      <c r="C37" s="11" t="s">
        <v>414</v>
      </c>
      <c r="D37" s="11" t="s">
        <v>411</v>
      </c>
      <c r="E37" s="11" t="s">
        <v>442</v>
      </c>
      <c r="F37" s="11" t="s">
        <v>450</v>
      </c>
      <c r="G37" s="9">
        <v>169529</v>
      </c>
      <c r="H37" s="9">
        <v>15520</v>
      </c>
      <c r="I37" s="9">
        <v>0</v>
      </c>
      <c r="J37" s="9">
        <v>185049</v>
      </c>
      <c r="K37" s="1"/>
    </row>
    <row r="38" spans="1:11" x14ac:dyDescent="0.25">
      <c r="A38" s="11" t="s">
        <v>374</v>
      </c>
      <c r="B38" s="11" t="s">
        <v>425</v>
      </c>
      <c r="C38" s="11" t="s">
        <v>430</v>
      </c>
      <c r="D38" s="11" t="s">
        <v>422</v>
      </c>
      <c r="E38" s="11" t="s">
        <v>418</v>
      </c>
      <c r="F38" s="11" t="s">
        <v>445</v>
      </c>
      <c r="G38" s="9">
        <v>141632</v>
      </c>
      <c r="H38" s="9">
        <v>0</v>
      </c>
      <c r="I38" s="9">
        <v>0</v>
      </c>
      <c r="J38" s="9">
        <v>141632</v>
      </c>
      <c r="K38" s="1"/>
    </row>
    <row r="39" spans="1:11" x14ac:dyDescent="0.25">
      <c r="A39" s="11" t="s">
        <v>383</v>
      </c>
      <c r="B39" s="11" t="s">
        <v>406</v>
      </c>
      <c r="C39" s="11" t="s">
        <v>470</v>
      </c>
      <c r="D39" s="11" t="s">
        <v>411</v>
      </c>
      <c r="E39" s="11" t="s">
        <v>489</v>
      </c>
      <c r="F39" s="11" t="s">
        <v>433</v>
      </c>
      <c r="G39" s="9">
        <v>0</v>
      </c>
      <c r="H39" s="9">
        <v>79318</v>
      </c>
      <c r="I39" s="9">
        <v>0</v>
      </c>
      <c r="J39" s="9">
        <v>79318</v>
      </c>
      <c r="K39" s="1"/>
    </row>
    <row r="40" spans="1:11" x14ac:dyDescent="0.25">
      <c r="A40" s="11" t="s">
        <v>257</v>
      </c>
      <c r="B40" s="11" t="s">
        <v>435</v>
      </c>
      <c r="C40" s="11" t="s">
        <v>430</v>
      </c>
      <c r="D40" s="11" t="s">
        <v>408</v>
      </c>
      <c r="E40" s="11" t="s">
        <v>438</v>
      </c>
      <c r="F40" s="11" t="s">
        <v>439</v>
      </c>
      <c r="G40" s="9">
        <v>310339</v>
      </c>
      <c r="H40" s="9">
        <v>127606</v>
      </c>
      <c r="I40" s="9">
        <v>55636</v>
      </c>
      <c r="J40" s="9">
        <v>493581</v>
      </c>
      <c r="K40" s="1"/>
    </row>
    <row r="41" spans="1:11" x14ac:dyDescent="0.25">
      <c r="A41" s="11" t="s">
        <v>378</v>
      </c>
      <c r="B41" s="11" t="s">
        <v>406</v>
      </c>
      <c r="C41" s="11" t="s">
        <v>428</v>
      </c>
      <c r="D41" s="11" t="s">
        <v>441</v>
      </c>
      <c r="E41" s="11" t="s">
        <v>442</v>
      </c>
      <c r="F41" s="11" t="s">
        <v>451</v>
      </c>
      <c r="G41" s="9">
        <v>766729</v>
      </c>
      <c r="H41" s="9">
        <v>204360</v>
      </c>
      <c r="I41" s="9">
        <v>98812</v>
      </c>
      <c r="J41" s="9">
        <v>1069901</v>
      </c>
      <c r="K41" s="1"/>
    </row>
    <row r="42" spans="1:11" x14ac:dyDescent="0.25">
      <c r="A42" s="11" t="s">
        <v>242</v>
      </c>
      <c r="B42" s="11" t="s">
        <v>406</v>
      </c>
      <c r="C42" s="11" t="s">
        <v>430</v>
      </c>
      <c r="D42" s="11" t="s">
        <v>408</v>
      </c>
      <c r="E42" s="11" t="s">
        <v>442</v>
      </c>
      <c r="F42" s="11" t="s">
        <v>452</v>
      </c>
      <c r="G42" s="9">
        <v>231138</v>
      </c>
      <c r="H42" s="9">
        <v>13009</v>
      </c>
      <c r="I42" s="9">
        <v>0</v>
      </c>
      <c r="J42" s="9">
        <v>244147</v>
      </c>
      <c r="K42" s="1"/>
    </row>
    <row r="43" spans="1:11" x14ac:dyDescent="0.25">
      <c r="A43" s="11" t="s">
        <v>361</v>
      </c>
      <c r="B43" s="11" t="s">
        <v>406</v>
      </c>
      <c r="C43" s="11" t="s">
        <v>420</v>
      </c>
      <c r="D43" s="11" t="s">
        <v>411</v>
      </c>
      <c r="E43" s="11" t="s">
        <v>442</v>
      </c>
      <c r="F43" s="11" t="s">
        <v>452</v>
      </c>
      <c r="G43" s="9">
        <v>235608</v>
      </c>
      <c r="H43" s="9">
        <v>0</v>
      </c>
      <c r="I43" s="9">
        <v>0</v>
      </c>
      <c r="J43" s="9">
        <v>235608</v>
      </c>
      <c r="K43" s="1"/>
    </row>
    <row r="44" spans="1:11" x14ac:dyDescent="0.25">
      <c r="A44" s="11" t="s">
        <v>323</v>
      </c>
      <c r="B44" s="11" t="s">
        <v>406</v>
      </c>
      <c r="C44" s="11" t="s">
        <v>407</v>
      </c>
      <c r="D44" s="11" t="s">
        <v>408</v>
      </c>
      <c r="E44" s="11" t="s">
        <v>440</v>
      </c>
      <c r="F44" s="11" t="s">
        <v>440</v>
      </c>
      <c r="G44" s="9">
        <v>229283</v>
      </c>
      <c r="H44" s="9">
        <v>65135</v>
      </c>
      <c r="I44" s="9">
        <v>0</v>
      </c>
      <c r="J44" s="9">
        <v>294418</v>
      </c>
      <c r="K44" s="1"/>
    </row>
    <row r="45" spans="1:11" x14ac:dyDescent="0.25">
      <c r="A45" s="11" t="s">
        <v>471</v>
      </c>
      <c r="B45" s="11" t="s">
        <v>406</v>
      </c>
      <c r="C45" s="11" t="s">
        <v>470</v>
      </c>
      <c r="D45" s="11" t="s">
        <v>411</v>
      </c>
      <c r="E45" s="11" t="s">
        <v>442</v>
      </c>
      <c r="F45" s="11" t="s">
        <v>451</v>
      </c>
      <c r="G45" s="9">
        <v>288701</v>
      </c>
      <c r="H45" s="9">
        <v>0</v>
      </c>
      <c r="I45" s="9">
        <v>20000</v>
      </c>
      <c r="J45" s="9">
        <v>308701</v>
      </c>
      <c r="K45" s="1"/>
    </row>
    <row r="46" spans="1:11" x14ac:dyDescent="0.25">
      <c r="A46" s="11" t="s">
        <v>243</v>
      </c>
      <c r="B46" s="11" t="s">
        <v>406</v>
      </c>
      <c r="C46" s="11" t="s">
        <v>470</v>
      </c>
      <c r="D46" s="11" t="s">
        <v>411</v>
      </c>
      <c r="E46" s="11" t="s">
        <v>442</v>
      </c>
      <c r="F46" s="11" t="s">
        <v>452</v>
      </c>
      <c r="G46" s="9">
        <v>235608</v>
      </c>
      <c r="H46" s="9">
        <v>11170</v>
      </c>
      <c r="I46" s="9">
        <v>0</v>
      </c>
      <c r="J46" s="9">
        <v>246778</v>
      </c>
      <c r="K46" s="1"/>
    </row>
    <row r="47" spans="1:11" x14ac:dyDescent="0.25">
      <c r="A47" s="11" t="s">
        <v>232</v>
      </c>
      <c r="B47" s="11" t="s">
        <v>406</v>
      </c>
      <c r="C47" s="11" t="s">
        <v>492</v>
      </c>
      <c r="D47" s="11" t="s">
        <v>411</v>
      </c>
      <c r="E47" s="11" t="s">
        <v>442</v>
      </c>
      <c r="F47" s="11" t="s">
        <v>452</v>
      </c>
      <c r="G47" s="9">
        <v>242607</v>
      </c>
      <c r="H47" s="9">
        <v>34346</v>
      </c>
      <c r="I47" s="9">
        <v>0</v>
      </c>
      <c r="J47" s="9">
        <v>276953</v>
      </c>
      <c r="K47" s="1"/>
    </row>
    <row r="48" spans="1:11" x14ac:dyDescent="0.25">
      <c r="A48" s="11" t="s">
        <v>364</v>
      </c>
      <c r="B48" s="11" t="s">
        <v>406</v>
      </c>
      <c r="C48" s="11" t="s">
        <v>407</v>
      </c>
      <c r="D48" s="11" t="s">
        <v>408</v>
      </c>
      <c r="E48" s="11" t="s">
        <v>442</v>
      </c>
      <c r="F48" s="11" t="s">
        <v>452</v>
      </c>
      <c r="G48" s="9">
        <v>231648</v>
      </c>
      <c r="H48" s="9">
        <v>0</v>
      </c>
      <c r="I48" s="9">
        <v>0</v>
      </c>
      <c r="J48" s="9">
        <v>231648</v>
      </c>
      <c r="K48" s="1"/>
    </row>
    <row r="49" spans="1:11" x14ac:dyDescent="0.25">
      <c r="A49" s="11" t="s">
        <v>264</v>
      </c>
      <c r="B49" s="11" t="s">
        <v>406</v>
      </c>
      <c r="C49" s="11" t="s">
        <v>436</v>
      </c>
      <c r="D49" s="11" t="s">
        <v>408</v>
      </c>
      <c r="E49" s="11" t="s">
        <v>442</v>
      </c>
      <c r="F49" s="11" t="s">
        <v>452</v>
      </c>
      <c r="G49" s="9">
        <v>231138</v>
      </c>
      <c r="H49" s="9">
        <v>34407</v>
      </c>
      <c r="I49" s="9">
        <v>0</v>
      </c>
      <c r="J49" s="9">
        <v>265545</v>
      </c>
      <c r="K49" s="1"/>
    </row>
    <row r="50" spans="1:11" x14ac:dyDescent="0.25">
      <c r="A50" s="11" t="s">
        <v>473</v>
      </c>
      <c r="B50" s="11" t="s">
        <v>417</v>
      </c>
      <c r="C50" s="11" t="s">
        <v>491</v>
      </c>
      <c r="D50" s="11" t="s">
        <v>417</v>
      </c>
      <c r="E50" s="11" t="s">
        <v>418</v>
      </c>
      <c r="F50" s="11" t="s">
        <v>419</v>
      </c>
      <c r="G50" s="9">
        <v>0</v>
      </c>
      <c r="H50" s="9">
        <v>15314</v>
      </c>
      <c r="I50" s="9">
        <v>0</v>
      </c>
      <c r="J50" s="9">
        <v>15314</v>
      </c>
      <c r="K50" s="1"/>
    </row>
    <row r="51" spans="1:11" x14ac:dyDescent="0.25">
      <c r="A51" s="11" t="s">
        <v>340</v>
      </c>
      <c r="B51" s="11" t="s">
        <v>425</v>
      </c>
      <c r="C51" s="11" t="s">
        <v>420</v>
      </c>
      <c r="D51" s="11" t="s">
        <v>408</v>
      </c>
      <c r="E51" s="11" t="s">
        <v>418</v>
      </c>
      <c r="F51" s="11" t="s">
        <v>445</v>
      </c>
      <c r="G51" s="9">
        <v>244832</v>
      </c>
      <c r="H51" s="9">
        <v>0</v>
      </c>
      <c r="I51" s="9">
        <v>0</v>
      </c>
      <c r="J51" s="9">
        <v>244832</v>
      </c>
      <c r="K51" s="1"/>
    </row>
    <row r="52" spans="1:11" x14ac:dyDescent="0.25">
      <c r="A52" s="11" t="s">
        <v>493</v>
      </c>
      <c r="B52" s="11" t="s">
        <v>417</v>
      </c>
      <c r="C52" s="11" t="s">
        <v>430</v>
      </c>
      <c r="D52" s="11" t="s">
        <v>417</v>
      </c>
      <c r="E52" s="11" t="s">
        <v>417</v>
      </c>
      <c r="F52" s="11" t="s">
        <v>417</v>
      </c>
      <c r="G52" s="9">
        <v>0</v>
      </c>
      <c r="H52" s="9">
        <v>7550</v>
      </c>
      <c r="I52" s="9">
        <v>0</v>
      </c>
      <c r="J52" s="9">
        <v>7550</v>
      </c>
      <c r="K52" s="1"/>
    </row>
    <row r="53" spans="1:11" x14ac:dyDescent="0.25">
      <c r="A53" s="11" t="s">
        <v>464</v>
      </c>
      <c r="B53" s="11" t="s">
        <v>425</v>
      </c>
      <c r="C53" s="11" t="s">
        <v>494</v>
      </c>
      <c r="D53" s="11" t="s">
        <v>411</v>
      </c>
      <c r="E53" s="11" t="s">
        <v>426</v>
      </c>
      <c r="F53" s="11" t="s">
        <v>447</v>
      </c>
      <c r="G53" s="9">
        <v>530952</v>
      </c>
      <c r="H53" s="9">
        <v>118345</v>
      </c>
      <c r="I53" s="9">
        <v>0</v>
      </c>
      <c r="J53" s="9">
        <v>649297</v>
      </c>
      <c r="K53" s="1"/>
    </row>
    <row r="54" spans="1:11" x14ac:dyDescent="0.25">
      <c r="A54" s="11" t="s">
        <v>392</v>
      </c>
      <c r="B54" s="11" t="s">
        <v>406</v>
      </c>
      <c r="C54" s="11" t="s">
        <v>430</v>
      </c>
      <c r="D54" s="11" t="s">
        <v>495</v>
      </c>
      <c r="E54" s="11" t="s">
        <v>426</v>
      </c>
      <c r="F54" s="11" t="s">
        <v>449</v>
      </c>
      <c r="G54" s="9">
        <v>0</v>
      </c>
      <c r="H54" s="9">
        <v>61336</v>
      </c>
      <c r="I54" s="9">
        <v>0</v>
      </c>
      <c r="J54" s="9">
        <v>61336</v>
      </c>
      <c r="K54" s="1"/>
    </row>
    <row r="55" spans="1:11" x14ac:dyDescent="0.25">
      <c r="A55" s="11" t="s">
        <v>388</v>
      </c>
      <c r="B55" s="11" t="s">
        <v>425</v>
      </c>
      <c r="C55" s="11" t="s">
        <v>430</v>
      </c>
      <c r="D55" s="11" t="s">
        <v>408</v>
      </c>
      <c r="E55" s="11" t="s">
        <v>418</v>
      </c>
      <c r="F55" s="11" t="s">
        <v>419</v>
      </c>
      <c r="G55" s="9">
        <v>40033</v>
      </c>
      <c r="H55" s="9">
        <v>9889</v>
      </c>
      <c r="I55" s="9">
        <v>0</v>
      </c>
      <c r="J55" s="9">
        <v>49922</v>
      </c>
      <c r="K55" s="1"/>
    </row>
    <row r="56" spans="1:11" x14ac:dyDescent="0.25">
      <c r="A56" s="11" t="s">
        <v>287</v>
      </c>
      <c r="B56" s="11" t="s">
        <v>425</v>
      </c>
      <c r="C56" s="11" t="s">
        <v>407</v>
      </c>
      <c r="D56" s="11" t="s">
        <v>408</v>
      </c>
      <c r="E56" s="11" t="s">
        <v>426</v>
      </c>
      <c r="F56" s="11" t="s">
        <v>427</v>
      </c>
      <c r="G56" s="9">
        <v>252677</v>
      </c>
      <c r="H56" s="9">
        <v>42173</v>
      </c>
      <c r="I56" s="9">
        <v>0</v>
      </c>
      <c r="J56" s="9">
        <v>294850</v>
      </c>
      <c r="K56" s="1"/>
    </row>
    <row r="57" spans="1:11" x14ac:dyDescent="0.25">
      <c r="A57" s="11" t="s">
        <v>394</v>
      </c>
      <c r="B57" s="11" t="s">
        <v>425</v>
      </c>
      <c r="C57" s="11" t="s">
        <v>436</v>
      </c>
      <c r="D57" s="11" t="s">
        <v>422</v>
      </c>
      <c r="E57" s="11" t="s">
        <v>418</v>
      </c>
      <c r="F57" s="11" t="s">
        <v>445</v>
      </c>
      <c r="G57" s="9">
        <v>27635</v>
      </c>
      <c r="H57" s="9">
        <v>0</v>
      </c>
      <c r="I57" s="9">
        <v>0</v>
      </c>
      <c r="J57" s="9">
        <v>27635</v>
      </c>
      <c r="K57" s="1"/>
    </row>
    <row r="58" spans="1:11" x14ac:dyDescent="0.25">
      <c r="A58" s="11" t="s">
        <v>295</v>
      </c>
      <c r="B58" s="11" t="s">
        <v>406</v>
      </c>
      <c r="C58" s="11" t="s">
        <v>420</v>
      </c>
      <c r="D58" s="11" t="s">
        <v>429</v>
      </c>
      <c r="E58" s="11" t="s">
        <v>412</v>
      </c>
      <c r="F58" s="11" t="s">
        <v>421</v>
      </c>
      <c r="G58" s="9">
        <v>423233</v>
      </c>
      <c r="H58" s="9">
        <v>0</v>
      </c>
      <c r="I58" s="9">
        <v>0</v>
      </c>
      <c r="J58" s="9">
        <v>423233</v>
      </c>
      <c r="K58" s="1"/>
    </row>
    <row r="59" spans="1:11" x14ac:dyDescent="0.25">
      <c r="A59" s="11" t="s">
        <v>371</v>
      </c>
      <c r="B59" s="11" t="s">
        <v>425</v>
      </c>
      <c r="C59" s="11" t="s">
        <v>407</v>
      </c>
      <c r="D59" s="11" t="s">
        <v>408</v>
      </c>
      <c r="E59" s="11" t="s">
        <v>418</v>
      </c>
      <c r="F59" s="11" t="s">
        <v>445</v>
      </c>
      <c r="G59" s="9">
        <v>148297</v>
      </c>
      <c r="H59" s="9">
        <v>0</v>
      </c>
      <c r="I59" s="9">
        <v>0</v>
      </c>
      <c r="J59" s="9">
        <v>148297</v>
      </c>
      <c r="K59" s="1"/>
    </row>
    <row r="60" spans="1:11" x14ac:dyDescent="0.25">
      <c r="A60" s="11" t="s">
        <v>253</v>
      </c>
      <c r="B60" s="11" t="s">
        <v>406</v>
      </c>
      <c r="C60" s="11" t="s">
        <v>430</v>
      </c>
      <c r="D60" s="11" t="s">
        <v>408</v>
      </c>
      <c r="E60" s="11" t="s">
        <v>412</v>
      </c>
      <c r="F60" s="11" t="s">
        <v>421</v>
      </c>
      <c r="G60" s="9">
        <v>228609</v>
      </c>
      <c r="H60" s="9">
        <v>0</v>
      </c>
      <c r="I60" s="9">
        <v>0</v>
      </c>
      <c r="J60" s="9">
        <v>228609</v>
      </c>
      <c r="K60" s="1"/>
    </row>
    <row r="61" spans="1:11" x14ac:dyDescent="0.25">
      <c r="A61" s="11" t="s">
        <v>356</v>
      </c>
      <c r="B61" s="11" t="s">
        <v>453</v>
      </c>
      <c r="C61" s="11" t="s">
        <v>420</v>
      </c>
      <c r="D61" s="11" t="s">
        <v>429</v>
      </c>
      <c r="E61" s="11" t="s">
        <v>442</v>
      </c>
      <c r="F61" s="11" t="s">
        <v>454</v>
      </c>
      <c r="G61" s="9">
        <v>149217</v>
      </c>
      <c r="H61" s="9">
        <v>41516</v>
      </c>
      <c r="I61" s="9">
        <v>0</v>
      </c>
      <c r="J61" s="9">
        <v>190733</v>
      </c>
      <c r="K61" s="1"/>
    </row>
    <row r="62" spans="1:11" x14ac:dyDescent="0.25">
      <c r="A62" s="11" t="s">
        <v>360</v>
      </c>
      <c r="B62" s="11" t="s">
        <v>425</v>
      </c>
      <c r="C62" s="11" t="s">
        <v>428</v>
      </c>
      <c r="D62" s="11" t="s">
        <v>408</v>
      </c>
      <c r="E62" s="11" t="s">
        <v>409</v>
      </c>
      <c r="F62" s="11" t="s">
        <v>410</v>
      </c>
      <c r="G62" s="9">
        <v>148297</v>
      </c>
      <c r="H62" s="9">
        <v>35692</v>
      </c>
      <c r="I62" s="9">
        <v>0</v>
      </c>
      <c r="J62" s="9">
        <v>183989</v>
      </c>
      <c r="K62" s="1"/>
    </row>
    <row r="63" spans="1:11" x14ac:dyDescent="0.25">
      <c r="A63" s="11" t="s">
        <v>384</v>
      </c>
      <c r="B63" s="11" t="s">
        <v>425</v>
      </c>
      <c r="C63" s="11" t="s">
        <v>430</v>
      </c>
      <c r="D63" s="11" t="s">
        <v>408</v>
      </c>
      <c r="E63" s="11" t="s">
        <v>409</v>
      </c>
      <c r="F63" s="11" t="s">
        <v>455</v>
      </c>
      <c r="G63" s="9">
        <v>148297</v>
      </c>
      <c r="H63" s="9">
        <v>0</v>
      </c>
      <c r="I63" s="9">
        <v>0</v>
      </c>
      <c r="J63" s="9">
        <v>148297</v>
      </c>
      <c r="K63" s="1"/>
    </row>
    <row r="64" spans="1:11" x14ac:dyDescent="0.25">
      <c r="A64" s="11" t="s">
        <v>341</v>
      </c>
      <c r="B64" s="11" t="s">
        <v>425</v>
      </c>
      <c r="C64" s="11" t="s">
        <v>414</v>
      </c>
      <c r="D64" s="11" t="s">
        <v>411</v>
      </c>
      <c r="E64" s="11" t="s">
        <v>409</v>
      </c>
      <c r="F64" s="11" t="s">
        <v>455</v>
      </c>
      <c r="G64" s="9">
        <v>161624</v>
      </c>
      <c r="H64" s="9">
        <v>35964</v>
      </c>
      <c r="I64" s="9">
        <v>0</v>
      </c>
      <c r="J64" s="9">
        <v>197588</v>
      </c>
      <c r="K64" s="1"/>
    </row>
    <row r="65" spans="1:11" x14ac:dyDescent="0.25">
      <c r="A65" s="11" t="s">
        <v>238</v>
      </c>
      <c r="B65" s="11" t="s">
        <v>435</v>
      </c>
      <c r="C65" s="11" t="s">
        <v>488</v>
      </c>
      <c r="D65" s="11" t="s">
        <v>411</v>
      </c>
      <c r="E65" s="11" t="s">
        <v>442</v>
      </c>
      <c r="F65" s="11" t="s">
        <v>456</v>
      </c>
      <c r="G65" s="9">
        <v>1261773</v>
      </c>
      <c r="H65" s="9">
        <v>14000</v>
      </c>
      <c r="I65" s="9">
        <v>255133</v>
      </c>
      <c r="J65" s="9">
        <v>1530906</v>
      </c>
      <c r="K65" s="1"/>
    </row>
    <row r="66" spans="1:11" x14ac:dyDescent="0.25">
      <c r="A66" s="11" t="s">
        <v>322</v>
      </c>
      <c r="B66" s="11" t="s">
        <v>435</v>
      </c>
      <c r="C66" s="11" t="s">
        <v>430</v>
      </c>
      <c r="D66" s="11" t="s">
        <v>408</v>
      </c>
      <c r="E66" s="11" t="s">
        <v>440</v>
      </c>
      <c r="F66" s="11" t="s">
        <v>440</v>
      </c>
      <c r="G66" s="9">
        <v>439115</v>
      </c>
      <c r="H66" s="9">
        <v>0</v>
      </c>
      <c r="I66" s="9">
        <v>0</v>
      </c>
      <c r="J66" s="9">
        <v>439115</v>
      </c>
      <c r="K66" s="1"/>
    </row>
    <row r="67" spans="1:11" x14ac:dyDescent="0.25">
      <c r="A67" s="11" t="s">
        <v>261</v>
      </c>
      <c r="B67" s="11" t="s">
        <v>425</v>
      </c>
      <c r="C67" s="11" t="s">
        <v>431</v>
      </c>
      <c r="D67" s="11" t="s">
        <v>422</v>
      </c>
      <c r="E67" s="11" t="s">
        <v>426</v>
      </c>
      <c r="F67" s="11" t="s">
        <v>427</v>
      </c>
      <c r="G67" s="9">
        <v>77002</v>
      </c>
      <c r="H67" s="9">
        <v>0</v>
      </c>
      <c r="I67" s="9">
        <v>0</v>
      </c>
      <c r="J67" s="9">
        <v>77002</v>
      </c>
      <c r="K67" s="1"/>
    </row>
    <row r="68" spans="1:11" x14ac:dyDescent="0.25">
      <c r="A68" s="11" t="s">
        <v>475</v>
      </c>
      <c r="B68" s="11" t="s">
        <v>425</v>
      </c>
      <c r="C68" s="11" t="s">
        <v>436</v>
      </c>
      <c r="D68" s="11" t="s">
        <v>408</v>
      </c>
      <c r="E68" s="11" t="s">
        <v>418</v>
      </c>
      <c r="F68" s="11" t="s">
        <v>445</v>
      </c>
      <c r="G68" s="9">
        <v>148297</v>
      </c>
      <c r="H68" s="9">
        <v>0</v>
      </c>
      <c r="I68" s="9">
        <v>0</v>
      </c>
      <c r="J68" s="9">
        <v>148297</v>
      </c>
      <c r="K68" s="1"/>
    </row>
    <row r="69" spans="1:11" x14ac:dyDescent="0.25">
      <c r="A69" s="11" t="s">
        <v>324</v>
      </c>
      <c r="B69" s="11" t="s">
        <v>406</v>
      </c>
      <c r="C69" s="11" t="s">
        <v>430</v>
      </c>
      <c r="D69" s="11" t="s">
        <v>408</v>
      </c>
      <c r="E69" s="11" t="s">
        <v>440</v>
      </c>
      <c r="F69" s="11" t="s">
        <v>440</v>
      </c>
      <c r="G69" s="9">
        <v>228803</v>
      </c>
      <c r="H69" s="9">
        <v>13000</v>
      </c>
      <c r="I69" s="9">
        <v>0</v>
      </c>
      <c r="J69" s="9">
        <v>241803</v>
      </c>
      <c r="K69" s="1"/>
    </row>
    <row r="70" spans="1:11" x14ac:dyDescent="0.25">
      <c r="A70" s="11" t="s">
        <v>229</v>
      </c>
      <c r="B70" s="11" t="s">
        <v>435</v>
      </c>
      <c r="C70" s="11" t="s">
        <v>414</v>
      </c>
      <c r="D70" s="11" t="s">
        <v>411</v>
      </c>
      <c r="E70" s="11" t="s">
        <v>438</v>
      </c>
      <c r="F70" s="11" t="s">
        <v>439</v>
      </c>
      <c r="G70" s="9">
        <v>152641</v>
      </c>
      <c r="H70" s="9">
        <v>0</v>
      </c>
      <c r="I70" s="9">
        <v>0</v>
      </c>
      <c r="J70" s="9">
        <v>152641</v>
      </c>
      <c r="K70" s="1"/>
    </row>
    <row r="71" spans="1:11" x14ac:dyDescent="0.25">
      <c r="A71" s="11" t="s">
        <v>270</v>
      </c>
      <c r="B71" s="11" t="s">
        <v>425</v>
      </c>
      <c r="C71" s="11" t="s">
        <v>444</v>
      </c>
      <c r="D71" s="11" t="s">
        <v>411</v>
      </c>
      <c r="E71" s="11" t="s">
        <v>418</v>
      </c>
      <c r="F71" s="11" t="s">
        <v>445</v>
      </c>
      <c r="G71" s="9">
        <v>154960</v>
      </c>
      <c r="H71" s="9">
        <v>31248</v>
      </c>
      <c r="I71" s="9">
        <v>6941</v>
      </c>
      <c r="J71" s="9">
        <v>193149</v>
      </c>
      <c r="K71" s="1"/>
    </row>
    <row r="72" spans="1:11" x14ac:dyDescent="0.25">
      <c r="A72" s="11" t="s">
        <v>234</v>
      </c>
      <c r="B72" s="11" t="s">
        <v>435</v>
      </c>
      <c r="C72" s="11" t="s">
        <v>430</v>
      </c>
      <c r="D72" s="11" t="s">
        <v>408</v>
      </c>
      <c r="E72" s="11" t="s">
        <v>442</v>
      </c>
      <c r="F72" s="11" t="s">
        <v>456</v>
      </c>
      <c r="G72" s="9">
        <v>1346839</v>
      </c>
      <c r="H72" s="9">
        <v>28000</v>
      </c>
      <c r="I72" s="9">
        <v>456398</v>
      </c>
      <c r="J72" s="9">
        <v>1831237</v>
      </c>
      <c r="K72" s="1"/>
    </row>
    <row r="73" spans="1:11" x14ac:dyDescent="0.25">
      <c r="A73" s="11" t="s">
        <v>235</v>
      </c>
      <c r="B73" s="11" t="s">
        <v>435</v>
      </c>
      <c r="C73" s="11" t="s">
        <v>420</v>
      </c>
      <c r="D73" s="11" t="s">
        <v>411</v>
      </c>
      <c r="E73" s="11" t="s">
        <v>442</v>
      </c>
      <c r="F73" s="11" t="s">
        <v>456</v>
      </c>
      <c r="G73" s="9">
        <v>1537037</v>
      </c>
      <c r="H73" s="9">
        <v>0</v>
      </c>
      <c r="I73" s="9">
        <v>201566</v>
      </c>
      <c r="J73" s="9">
        <v>1738603</v>
      </c>
      <c r="K73" s="1"/>
    </row>
    <row r="74" spans="1:11" x14ac:dyDescent="0.25">
      <c r="A74" s="11" t="s">
        <v>344</v>
      </c>
      <c r="B74" s="11" t="s">
        <v>406</v>
      </c>
      <c r="C74" s="11" t="s">
        <v>420</v>
      </c>
      <c r="D74" s="11" t="s">
        <v>422</v>
      </c>
      <c r="E74" s="11" t="s">
        <v>426</v>
      </c>
      <c r="F74" s="11" t="s">
        <v>449</v>
      </c>
      <c r="G74" s="9">
        <v>99352</v>
      </c>
      <c r="H74" s="9">
        <v>7681</v>
      </c>
      <c r="I74" s="9">
        <v>0</v>
      </c>
      <c r="J74" s="9">
        <v>107033</v>
      </c>
      <c r="K74" s="1"/>
    </row>
    <row r="75" spans="1:11" x14ac:dyDescent="0.25">
      <c r="A75" s="11" t="s">
        <v>230</v>
      </c>
      <c r="B75" s="11" t="s">
        <v>406</v>
      </c>
      <c r="C75" s="11" t="s">
        <v>420</v>
      </c>
      <c r="D75" s="11" t="s">
        <v>422</v>
      </c>
      <c r="E75" s="11" t="s">
        <v>412</v>
      </c>
      <c r="F75" s="11" t="s">
        <v>423</v>
      </c>
      <c r="G75" s="9">
        <v>221612</v>
      </c>
      <c r="H75" s="9">
        <v>0</v>
      </c>
      <c r="I75" s="9">
        <v>0</v>
      </c>
      <c r="J75" s="9">
        <v>221612</v>
      </c>
      <c r="K75" s="1"/>
    </row>
    <row r="76" spans="1:11" x14ac:dyDescent="0.25">
      <c r="A76" s="11" t="s">
        <v>363</v>
      </c>
      <c r="B76" s="11" t="s">
        <v>406</v>
      </c>
      <c r="C76" s="11" t="s">
        <v>491</v>
      </c>
      <c r="D76" s="11" t="s">
        <v>408</v>
      </c>
      <c r="E76" s="11" t="s">
        <v>412</v>
      </c>
      <c r="F76" s="11" t="s">
        <v>423</v>
      </c>
      <c r="G76" s="9">
        <v>228359</v>
      </c>
      <c r="H76" s="9">
        <v>0</v>
      </c>
      <c r="I76" s="9">
        <v>0</v>
      </c>
      <c r="J76" s="9">
        <v>228359</v>
      </c>
      <c r="K76" s="1"/>
    </row>
    <row r="77" spans="1:11" x14ac:dyDescent="0.25">
      <c r="A77" s="11" t="s">
        <v>248</v>
      </c>
      <c r="B77" s="11" t="s">
        <v>406</v>
      </c>
      <c r="C77" s="11" t="s">
        <v>444</v>
      </c>
      <c r="D77" s="11" t="s">
        <v>422</v>
      </c>
      <c r="E77" s="11" t="s">
        <v>412</v>
      </c>
      <c r="F77" s="11" t="s">
        <v>423</v>
      </c>
      <c r="G77" s="9">
        <v>221612</v>
      </c>
      <c r="H77" s="9">
        <v>0</v>
      </c>
      <c r="I77" s="9">
        <v>0</v>
      </c>
      <c r="J77" s="9">
        <v>221612</v>
      </c>
      <c r="K77" s="1"/>
    </row>
    <row r="78" spans="1:11" x14ac:dyDescent="0.25">
      <c r="A78" s="11" t="s">
        <v>256</v>
      </c>
      <c r="B78" s="11" t="s">
        <v>406</v>
      </c>
      <c r="C78" s="11" t="s">
        <v>420</v>
      </c>
      <c r="D78" s="11" t="s">
        <v>422</v>
      </c>
      <c r="E78" s="11" t="s">
        <v>412</v>
      </c>
      <c r="F78" s="11" t="s">
        <v>423</v>
      </c>
      <c r="G78" s="9">
        <v>221612</v>
      </c>
      <c r="H78" s="9">
        <v>0</v>
      </c>
      <c r="I78" s="9">
        <v>0</v>
      </c>
      <c r="J78" s="9">
        <v>221612</v>
      </c>
      <c r="K78" s="1"/>
    </row>
    <row r="79" spans="1:11" x14ac:dyDescent="0.25">
      <c r="A79" s="11" t="s">
        <v>274</v>
      </c>
      <c r="B79" s="11" t="s">
        <v>406</v>
      </c>
      <c r="C79" s="11" t="s">
        <v>420</v>
      </c>
      <c r="D79" s="11" t="s">
        <v>422</v>
      </c>
      <c r="E79" s="11" t="s">
        <v>412</v>
      </c>
      <c r="F79" s="11" t="s">
        <v>423</v>
      </c>
      <c r="G79" s="9">
        <v>221612</v>
      </c>
      <c r="H79" s="9">
        <v>0</v>
      </c>
      <c r="I79" s="9">
        <v>0</v>
      </c>
      <c r="J79" s="9">
        <v>221612</v>
      </c>
      <c r="K79" s="1"/>
    </row>
    <row r="80" spans="1:11" x14ac:dyDescent="0.25">
      <c r="A80" s="11" t="s">
        <v>246</v>
      </c>
      <c r="B80" s="11" t="s">
        <v>406</v>
      </c>
      <c r="C80" s="11" t="s">
        <v>430</v>
      </c>
      <c r="D80" s="11" t="s">
        <v>422</v>
      </c>
      <c r="E80" s="11" t="s">
        <v>412</v>
      </c>
      <c r="F80" s="11" t="s">
        <v>423</v>
      </c>
      <c r="G80" s="9">
        <v>221612</v>
      </c>
      <c r="H80" s="9">
        <v>32902</v>
      </c>
      <c r="I80" s="9">
        <v>0</v>
      </c>
      <c r="J80" s="9">
        <v>254514</v>
      </c>
      <c r="K80" s="1"/>
    </row>
    <row r="81" spans="1:11" x14ac:dyDescent="0.25">
      <c r="A81" s="11" t="s">
        <v>336</v>
      </c>
      <c r="B81" s="11" t="s">
        <v>406</v>
      </c>
      <c r="C81" s="11" t="s">
        <v>407</v>
      </c>
      <c r="D81" s="11" t="s">
        <v>422</v>
      </c>
      <c r="E81" s="11" t="s">
        <v>412</v>
      </c>
      <c r="F81" s="11" t="s">
        <v>423</v>
      </c>
      <c r="G81" s="9">
        <v>64533</v>
      </c>
      <c r="H81" s="9">
        <v>0</v>
      </c>
      <c r="I81" s="9">
        <v>0</v>
      </c>
      <c r="J81" s="9">
        <v>64533</v>
      </c>
      <c r="K81" s="1"/>
    </row>
    <row r="82" spans="1:11" x14ac:dyDescent="0.25">
      <c r="A82" s="11" t="s">
        <v>277</v>
      </c>
      <c r="B82" s="11" t="s">
        <v>406</v>
      </c>
      <c r="C82" s="11" t="s">
        <v>420</v>
      </c>
      <c r="D82" s="11" t="s">
        <v>422</v>
      </c>
      <c r="E82" s="11" t="s">
        <v>412</v>
      </c>
      <c r="F82" s="11" t="s">
        <v>423</v>
      </c>
      <c r="G82" s="9">
        <v>221612</v>
      </c>
      <c r="H82" s="9">
        <v>0</v>
      </c>
      <c r="I82" s="9">
        <v>0</v>
      </c>
      <c r="J82" s="9">
        <v>221612</v>
      </c>
      <c r="K82" s="1"/>
    </row>
    <row r="83" spans="1:11" x14ac:dyDescent="0.25">
      <c r="A83" s="11" t="s">
        <v>348</v>
      </c>
      <c r="B83" s="11" t="s">
        <v>435</v>
      </c>
      <c r="C83" s="11" t="s">
        <v>457</v>
      </c>
      <c r="D83" s="11" t="s">
        <v>411</v>
      </c>
      <c r="E83" s="11" t="s">
        <v>489</v>
      </c>
      <c r="F83" s="11" t="s">
        <v>433</v>
      </c>
      <c r="G83" s="9">
        <v>368659</v>
      </c>
      <c r="H83" s="9">
        <v>279656</v>
      </c>
      <c r="I83" s="9">
        <v>0</v>
      </c>
      <c r="J83" s="9">
        <v>648315</v>
      </c>
      <c r="K83" s="1"/>
    </row>
    <row r="84" spans="1:11" x14ac:dyDescent="0.25">
      <c r="A84" s="11" t="s">
        <v>327</v>
      </c>
      <c r="B84" s="11" t="s">
        <v>406</v>
      </c>
      <c r="C84" s="11" t="s">
        <v>420</v>
      </c>
      <c r="D84" s="11" t="s">
        <v>408</v>
      </c>
      <c r="E84" s="11" t="s">
        <v>440</v>
      </c>
      <c r="F84" s="11" t="s">
        <v>440</v>
      </c>
      <c r="G84" s="9">
        <v>353902</v>
      </c>
      <c r="H84" s="9">
        <v>86016</v>
      </c>
      <c r="I84" s="9">
        <v>0</v>
      </c>
      <c r="J84" s="9">
        <v>439918</v>
      </c>
      <c r="K84" s="1"/>
    </row>
    <row r="85" spans="1:11" x14ac:dyDescent="0.25">
      <c r="A85" s="11" t="s">
        <v>313</v>
      </c>
      <c r="B85" s="11" t="s">
        <v>425</v>
      </c>
      <c r="C85" s="11" t="s">
        <v>431</v>
      </c>
      <c r="D85" s="11" t="s">
        <v>422</v>
      </c>
      <c r="E85" s="11" t="s">
        <v>426</v>
      </c>
      <c r="F85" s="11" t="s">
        <v>427</v>
      </c>
      <c r="G85" s="9">
        <v>37580</v>
      </c>
      <c r="H85" s="9">
        <v>0</v>
      </c>
      <c r="I85" s="9">
        <v>0</v>
      </c>
      <c r="J85" s="9">
        <v>37580</v>
      </c>
      <c r="K85" s="1"/>
    </row>
    <row r="86" spans="1:11" x14ac:dyDescent="0.25">
      <c r="A86" s="11" t="s">
        <v>330</v>
      </c>
      <c r="B86" s="11" t="s">
        <v>406</v>
      </c>
      <c r="C86" s="11" t="s">
        <v>428</v>
      </c>
      <c r="D86" s="11" t="s">
        <v>408</v>
      </c>
      <c r="E86" s="11" t="s">
        <v>440</v>
      </c>
      <c r="F86" s="11" t="s">
        <v>440</v>
      </c>
      <c r="G86" s="9">
        <v>228999</v>
      </c>
      <c r="H86" s="9">
        <v>36577</v>
      </c>
      <c r="I86" s="9">
        <v>0</v>
      </c>
      <c r="J86" s="9">
        <v>265576</v>
      </c>
      <c r="K86" s="1"/>
    </row>
    <row r="87" spans="1:11" x14ac:dyDescent="0.25">
      <c r="A87" s="11" t="s">
        <v>255</v>
      </c>
      <c r="B87" s="11" t="s">
        <v>406</v>
      </c>
      <c r="C87" s="11" t="s">
        <v>420</v>
      </c>
      <c r="D87" s="11" t="s">
        <v>422</v>
      </c>
      <c r="E87" s="11" t="s">
        <v>412</v>
      </c>
      <c r="F87" s="11" t="s">
        <v>423</v>
      </c>
      <c r="G87" s="9">
        <v>221612</v>
      </c>
      <c r="H87" s="9">
        <v>0</v>
      </c>
      <c r="I87" s="9">
        <v>0</v>
      </c>
      <c r="J87" s="9">
        <v>221612</v>
      </c>
      <c r="K87" s="1"/>
    </row>
    <row r="88" spans="1:11" x14ac:dyDescent="0.25">
      <c r="A88" s="11" t="s">
        <v>353</v>
      </c>
      <c r="B88" s="11" t="s">
        <v>406</v>
      </c>
      <c r="C88" s="11" t="s">
        <v>428</v>
      </c>
      <c r="D88" s="11" t="s">
        <v>429</v>
      </c>
      <c r="E88" s="11" t="s">
        <v>426</v>
      </c>
      <c r="F88" s="11" t="s">
        <v>427</v>
      </c>
      <c r="G88" s="9">
        <v>407667</v>
      </c>
      <c r="H88" s="9">
        <v>12222</v>
      </c>
      <c r="I88" s="9">
        <v>0</v>
      </c>
      <c r="J88" s="9">
        <v>419889</v>
      </c>
      <c r="K88" s="1"/>
    </row>
    <row r="89" spans="1:11" x14ac:dyDescent="0.25">
      <c r="A89" s="11" t="s">
        <v>345</v>
      </c>
      <c r="B89" s="11" t="s">
        <v>406</v>
      </c>
      <c r="C89" s="11" t="s">
        <v>420</v>
      </c>
      <c r="D89" s="11" t="s">
        <v>429</v>
      </c>
      <c r="E89" s="11" t="s">
        <v>489</v>
      </c>
      <c r="F89" s="11" t="s">
        <v>433</v>
      </c>
      <c r="G89" s="9">
        <v>200033</v>
      </c>
      <c r="H89" s="9">
        <v>0</v>
      </c>
      <c r="I89" s="9">
        <v>0</v>
      </c>
      <c r="J89" s="9">
        <v>200033</v>
      </c>
      <c r="K89" s="1"/>
    </row>
    <row r="90" spans="1:11" x14ac:dyDescent="0.25">
      <c r="A90" s="11" t="s">
        <v>262</v>
      </c>
      <c r="B90" s="11" t="s">
        <v>425</v>
      </c>
      <c r="C90" s="11" t="s">
        <v>444</v>
      </c>
      <c r="D90" s="11" t="s">
        <v>422</v>
      </c>
      <c r="E90" s="11" t="s">
        <v>426</v>
      </c>
      <c r="F90" s="11" t="s">
        <v>427</v>
      </c>
      <c r="G90" s="9">
        <v>27453</v>
      </c>
      <c r="H90" s="9">
        <v>0</v>
      </c>
      <c r="I90" s="9">
        <v>0</v>
      </c>
      <c r="J90" s="9">
        <v>27453</v>
      </c>
      <c r="K90" s="1"/>
    </row>
    <row r="91" spans="1:11" x14ac:dyDescent="0.25">
      <c r="A91" s="11" t="s">
        <v>292</v>
      </c>
      <c r="B91" s="11" t="s">
        <v>435</v>
      </c>
      <c r="C91" s="11" t="s">
        <v>420</v>
      </c>
      <c r="D91" s="11" t="s">
        <v>429</v>
      </c>
      <c r="E91" s="11" t="s">
        <v>412</v>
      </c>
      <c r="F91" s="11" t="s">
        <v>458</v>
      </c>
      <c r="G91" s="9">
        <v>669033</v>
      </c>
      <c r="H91" s="9">
        <v>110644</v>
      </c>
      <c r="I91" s="9">
        <v>0</v>
      </c>
      <c r="J91" s="9">
        <v>779677</v>
      </c>
      <c r="K91" s="1"/>
    </row>
    <row r="92" spans="1:11" x14ac:dyDescent="0.25">
      <c r="A92" s="11" t="s">
        <v>373</v>
      </c>
      <c r="B92" s="11" t="s">
        <v>453</v>
      </c>
      <c r="C92" s="11" t="s">
        <v>420</v>
      </c>
      <c r="D92" s="11" t="s">
        <v>429</v>
      </c>
      <c r="E92" s="11" t="s">
        <v>440</v>
      </c>
      <c r="F92" s="11" t="s">
        <v>440</v>
      </c>
      <c r="G92" s="9">
        <v>233143</v>
      </c>
      <c r="H92" s="9">
        <v>0</v>
      </c>
      <c r="I92" s="9">
        <v>30000</v>
      </c>
      <c r="J92" s="9">
        <v>263143</v>
      </c>
      <c r="K92" s="1"/>
    </row>
    <row r="93" spans="1:11" x14ac:dyDescent="0.25">
      <c r="A93" s="11" t="s">
        <v>496</v>
      </c>
      <c r="B93" s="11" t="s">
        <v>406</v>
      </c>
      <c r="C93" s="11" t="s">
        <v>430</v>
      </c>
      <c r="D93" s="11" t="s">
        <v>408</v>
      </c>
      <c r="E93" s="11" t="s">
        <v>412</v>
      </c>
      <c r="F93" s="11" t="s">
        <v>413</v>
      </c>
      <c r="G93" s="9">
        <v>229578</v>
      </c>
      <c r="H93" s="9">
        <v>0</v>
      </c>
      <c r="I93" s="9">
        <v>0</v>
      </c>
      <c r="J93" s="9">
        <v>229578</v>
      </c>
      <c r="K93" s="1"/>
    </row>
    <row r="94" spans="1:11" x14ac:dyDescent="0.25">
      <c r="A94" s="11" t="s">
        <v>271</v>
      </c>
      <c r="B94" s="11" t="s">
        <v>406</v>
      </c>
      <c r="C94" s="11" t="s">
        <v>444</v>
      </c>
      <c r="D94" s="11" t="s">
        <v>411</v>
      </c>
      <c r="E94" s="11" t="s">
        <v>440</v>
      </c>
      <c r="F94" s="11" t="s">
        <v>440</v>
      </c>
      <c r="G94" s="9">
        <v>235608</v>
      </c>
      <c r="H94" s="9">
        <v>12700</v>
      </c>
      <c r="I94" s="9">
        <v>0</v>
      </c>
      <c r="J94" s="9">
        <v>248308</v>
      </c>
      <c r="K94" s="1"/>
    </row>
    <row r="95" spans="1:11" x14ac:dyDescent="0.25">
      <c r="A95" s="11" t="s">
        <v>299</v>
      </c>
      <c r="B95" s="11" t="s">
        <v>435</v>
      </c>
      <c r="C95" s="11" t="s">
        <v>444</v>
      </c>
      <c r="D95" s="11" t="s">
        <v>411</v>
      </c>
      <c r="E95" s="11" t="s">
        <v>489</v>
      </c>
      <c r="F95" s="11" t="s">
        <v>433</v>
      </c>
      <c r="G95" s="9">
        <v>339499</v>
      </c>
      <c r="H95" s="9">
        <v>338472</v>
      </c>
      <c r="I95" s="9">
        <v>0</v>
      </c>
      <c r="J95" s="9">
        <v>677971</v>
      </c>
      <c r="K95" s="1"/>
    </row>
    <row r="96" spans="1:11" x14ac:dyDescent="0.25">
      <c r="A96" s="11" t="s">
        <v>312</v>
      </c>
      <c r="B96" s="11" t="s">
        <v>435</v>
      </c>
      <c r="C96" s="11" t="s">
        <v>407</v>
      </c>
      <c r="D96" s="11" t="s">
        <v>429</v>
      </c>
      <c r="E96" s="11" t="s">
        <v>489</v>
      </c>
      <c r="F96" s="11" t="s">
        <v>437</v>
      </c>
      <c r="G96" s="9">
        <v>682403</v>
      </c>
      <c r="H96" s="9">
        <v>33373</v>
      </c>
      <c r="I96" s="9">
        <v>0</v>
      </c>
      <c r="J96" s="9">
        <v>715776</v>
      </c>
      <c r="K96" s="1"/>
    </row>
    <row r="97" spans="1:11" x14ac:dyDescent="0.25">
      <c r="A97" s="11" t="s">
        <v>245</v>
      </c>
      <c r="B97" s="11" t="s">
        <v>406</v>
      </c>
      <c r="C97" s="11" t="s">
        <v>407</v>
      </c>
      <c r="D97" s="11" t="s">
        <v>408</v>
      </c>
      <c r="E97" s="11" t="s">
        <v>489</v>
      </c>
      <c r="F97" s="11" t="s">
        <v>433</v>
      </c>
      <c r="G97" s="9">
        <v>225529</v>
      </c>
      <c r="H97" s="9">
        <v>17538</v>
      </c>
      <c r="I97" s="9">
        <v>0</v>
      </c>
      <c r="J97" s="9">
        <v>243067</v>
      </c>
      <c r="K97" s="1"/>
    </row>
    <row r="98" spans="1:11" x14ac:dyDescent="0.25">
      <c r="A98" s="11" t="s">
        <v>357</v>
      </c>
      <c r="B98" s="11" t="s">
        <v>417</v>
      </c>
      <c r="C98" s="11" t="s">
        <v>416</v>
      </c>
      <c r="D98" s="11" t="s">
        <v>429</v>
      </c>
      <c r="E98" s="11" t="s">
        <v>434</v>
      </c>
      <c r="F98" s="11" t="s">
        <v>434</v>
      </c>
      <c r="G98" s="9">
        <v>0</v>
      </c>
      <c r="H98" s="9">
        <v>176884</v>
      </c>
      <c r="I98" s="9">
        <v>0</v>
      </c>
      <c r="J98" s="9">
        <v>176884</v>
      </c>
      <c r="K98" s="1"/>
    </row>
    <row r="99" spans="1:11" x14ac:dyDescent="0.25">
      <c r="A99" s="11" t="s">
        <v>380</v>
      </c>
      <c r="B99" s="11" t="s">
        <v>417</v>
      </c>
      <c r="C99" s="11" t="s">
        <v>416</v>
      </c>
      <c r="D99" s="11" t="s">
        <v>417</v>
      </c>
      <c r="E99" s="11" t="s">
        <v>489</v>
      </c>
      <c r="F99" s="11" t="s">
        <v>433</v>
      </c>
      <c r="G99" s="9">
        <v>0</v>
      </c>
      <c r="H99" s="9">
        <v>28650</v>
      </c>
      <c r="I99" s="9">
        <v>0</v>
      </c>
      <c r="J99" s="9">
        <v>28650</v>
      </c>
      <c r="K99" s="1"/>
    </row>
    <row r="100" spans="1:11" x14ac:dyDescent="0.25">
      <c r="A100" s="11" t="s">
        <v>280</v>
      </c>
      <c r="B100" s="11" t="s">
        <v>406</v>
      </c>
      <c r="C100" s="11" t="s">
        <v>407</v>
      </c>
      <c r="D100" s="11" t="s">
        <v>408</v>
      </c>
      <c r="E100" s="11" t="s">
        <v>412</v>
      </c>
      <c r="F100" s="11" t="s">
        <v>421</v>
      </c>
      <c r="G100" s="9">
        <v>228359</v>
      </c>
      <c r="H100" s="9">
        <v>0</v>
      </c>
      <c r="I100" s="9">
        <v>0</v>
      </c>
      <c r="J100" s="9">
        <v>228359</v>
      </c>
      <c r="K100" s="1"/>
    </row>
    <row r="101" spans="1:11" x14ac:dyDescent="0.25">
      <c r="A101" s="11" t="s">
        <v>239</v>
      </c>
      <c r="B101" s="11" t="s">
        <v>406</v>
      </c>
      <c r="C101" s="11" t="s">
        <v>488</v>
      </c>
      <c r="D101" s="11" t="s">
        <v>411</v>
      </c>
      <c r="E101" s="11" t="s">
        <v>412</v>
      </c>
      <c r="F101" s="11" t="s">
        <v>421</v>
      </c>
      <c r="G101" s="9">
        <v>249606</v>
      </c>
      <c r="H101" s="9">
        <v>0</v>
      </c>
      <c r="I101" s="9">
        <v>0</v>
      </c>
      <c r="J101" s="9">
        <v>249606</v>
      </c>
      <c r="K101" s="1"/>
    </row>
    <row r="102" spans="1:11" x14ac:dyDescent="0.25">
      <c r="A102" s="11" t="s">
        <v>266</v>
      </c>
      <c r="B102" s="11" t="s">
        <v>425</v>
      </c>
      <c r="C102" s="11" t="s">
        <v>444</v>
      </c>
      <c r="D102" s="11" t="s">
        <v>422</v>
      </c>
      <c r="E102" s="11" t="s">
        <v>426</v>
      </c>
      <c r="F102" s="11" t="s">
        <v>427</v>
      </c>
      <c r="G102" s="9">
        <v>21181</v>
      </c>
      <c r="H102" s="9">
        <v>0</v>
      </c>
      <c r="I102" s="9">
        <v>0</v>
      </c>
      <c r="J102" s="9">
        <v>21181</v>
      </c>
      <c r="K102" s="1"/>
    </row>
    <row r="103" spans="1:11" x14ac:dyDescent="0.25">
      <c r="A103" s="11" t="s">
        <v>241</v>
      </c>
      <c r="B103" s="11" t="s">
        <v>425</v>
      </c>
      <c r="C103" s="11" t="s">
        <v>420</v>
      </c>
      <c r="D103" s="11" t="s">
        <v>422</v>
      </c>
      <c r="E103" s="11" t="s">
        <v>418</v>
      </c>
      <c r="F103" s="11" t="s">
        <v>445</v>
      </c>
      <c r="G103" s="9">
        <v>22911</v>
      </c>
      <c r="H103" s="9">
        <v>0</v>
      </c>
      <c r="I103" s="9">
        <v>0</v>
      </c>
      <c r="J103" s="9">
        <v>22911</v>
      </c>
      <c r="K103" s="1"/>
    </row>
    <row r="104" spans="1:11" x14ac:dyDescent="0.25">
      <c r="A104" s="11" t="s">
        <v>320</v>
      </c>
      <c r="B104" s="11" t="s">
        <v>406</v>
      </c>
      <c r="C104" s="11" t="s">
        <v>420</v>
      </c>
      <c r="D104" s="11" t="s">
        <v>411</v>
      </c>
      <c r="E104" s="11" t="s">
        <v>440</v>
      </c>
      <c r="F104" s="11" t="s">
        <v>440</v>
      </c>
      <c r="G104" s="9">
        <v>333528</v>
      </c>
      <c r="H104" s="9">
        <v>25480</v>
      </c>
      <c r="I104" s="9">
        <v>0</v>
      </c>
      <c r="J104" s="9">
        <v>359008</v>
      </c>
      <c r="K104" s="1"/>
    </row>
    <row r="105" spans="1:11" x14ac:dyDescent="0.25">
      <c r="A105" s="11" t="s">
        <v>377</v>
      </c>
      <c r="B105" s="11" t="s">
        <v>406</v>
      </c>
      <c r="C105" s="11" t="s">
        <v>420</v>
      </c>
      <c r="D105" s="11" t="s">
        <v>411</v>
      </c>
      <c r="E105" s="11" t="s">
        <v>418</v>
      </c>
      <c r="F105" s="11" t="s">
        <v>445</v>
      </c>
      <c r="G105" s="9">
        <v>235608</v>
      </c>
      <c r="H105" s="9">
        <v>0</v>
      </c>
      <c r="I105" s="9">
        <v>46198</v>
      </c>
      <c r="J105" s="9">
        <v>281806</v>
      </c>
      <c r="K105" s="1"/>
    </row>
    <row r="106" spans="1:11" x14ac:dyDescent="0.25">
      <c r="A106" s="11" t="s">
        <v>228</v>
      </c>
      <c r="B106" s="11" t="s">
        <v>435</v>
      </c>
      <c r="C106" s="11" t="s">
        <v>470</v>
      </c>
      <c r="D106" s="11" t="s">
        <v>411</v>
      </c>
      <c r="E106" s="11" t="s">
        <v>442</v>
      </c>
      <c r="F106" s="11" t="s">
        <v>456</v>
      </c>
      <c r="G106" s="9">
        <v>1198552</v>
      </c>
      <c r="H106" s="9">
        <v>14000</v>
      </c>
      <c r="I106" s="9">
        <v>14776</v>
      </c>
      <c r="J106" s="9">
        <v>1227328</v>
      </c>
      <c r="K106" s="1"/>
    </row>
    <row r="107" spans="1:11" x14ac:dyDescent="0.25">
      <c r="A107" s="11" t="s">
        <v>311</v>
      </c>
      <c r="B107" s="11" t="s">
        <v>406</v>
      </c>
      <c r="C107" s="11" t="s">
        <v>430</v>
      </c>
      <c r="D107" s="11" t="s">
        <v>408</v>
      </c>
      <c r="E107" s="11" t="s">
        <v>440</v>
      </c>
      <c r="F107" s="11" t="s">
        <v>440</v>
      </c>
      <c r="G107" s="9">
        <v>236711</v>
      </c>
      <c r="H107" s="9">
        <v>73928</v>
      </c>
      <c r="I107" s="9">
        <v>0</v>
      </c>
      <c r="J107" s="9">
        <v>310639</v>
      </c>
      <c r="K107" s="1"/>
    </row>
    <row r="108" spans="1:11" x14ac:dyDescent="0.25">
      <c r="A108" s="11" t="s">
        <v>332</v>
      </c>
      <c r="B108" s="11" t="s">
        <v>406</v>
      </c>
      <c r="C108" s="11" t="s">
        <v>491</v>
      </c>
      <c r="D108" s="11" t="s">
        <v>408</v>
      </c>
      <c r="E108" s="11" t="s">
        <v>440</v>
      </c>
      <c r="F108" s="11" t="s">
        <v>440</v>
      </c>
      <c r="G108" s="9">
        <v>228948</v>
      </c>
      <c r="H108" s="9">
        <v>29398</v>
      </c>
      <c r="I108" s="9">
        <v>0</v>
      </c>
      <c r="J108" s="9">
        <v>258346</v>
      </c>
      <c r="K108" s="1"/>
    </row>
    <row r="109" spans="1:11" x14ac:dyDescent="0.25">
      <c r="A109" s="11" t="s">
        <v>476</v>
      </c>
      <c r="B109" s="11" t="s">
        <v>417</v>
      </c>
      <c r="C109" s="11" t="s">
        <v>420</v>
      </c>
      <c r="D109" s="11" t="s">
        <v>417</v>
      </c>
      <c r="E109" s="11" t="s">
        <v>489</v>
      </c>
      <c r="F109" s="11" t="s">
        <v>433</v>
      </c>
      <c r="G109" s="9">
        <v>0</v>
      </c>
      <c r="H109" s="9">
        <v>23620</v>
      </c>
      <c r="I109" s="9">
        <v>0</v>
      </c>
      <c r="J109" s="9">
        <v>23620</v>
      </c>
      <c r="K109" s="1"/>
    </row>
    <row r="110" spans="1:11" x14ac:dyDescent="0.25">
      <c r="A110" s="11" t="s">
        <v>308</v>
      </c>
      <c r="B110" s="11" t="s">
        <v>406</v>
      </c>
      <c r="C110" s="11" t="s">
        <v>414</v>
      </c>
      <c r="D110" s="11" t="s">
        <v>408</v>
      </c>
      <c r="E110" s="11" t="s">
        <v>440</v>
      </c>
      <c r="F110" s="11" t="s">
        <v>440</v>
      </c>
      <c r="G110" s="9">
        <v>277245</v>
      </c>
      <c r="H110" s="9">
        <v>76031</v>
      </c>
      <c r="I110" s="9">
        <v>0</v>
      </c>
      <c r="J110" s="9">
        <v>353276</v>
      </c>
      <c r="K110" s="1"/>
    </row>
    <row r="111" spans="1:11" x14ac:dyDescent="0.25">
      <c r="A111" s="11" t="s">
        <v>381</v>
      </c>
      <c r="B111" s="11" t="s">
        <v>425</v>
      </c>
      <c r="C111" s="11" t="s">
        <v>444</v>
      </c>
      <c r="D111" s="11" t="s">
        <v>495</v>
      </c>
      <c r="E111" s="11" t="s">
        <v>418</v>
      </c>
      <c r="F111" s="11" t="s">
        <v>419</v>
      </c>
      <c r="G111" s="9">
        <v>41062</v>
      </c>
      <c r="H111" s="9">
        <v>0</v>
      </c>
      <c r="I111" s="9">
        <v>0</v>
      </c>
      <c r="J111" s="9">
        <v>41062</v>
      </c>
      <c r="K111" s="1"/>
    </row>
    <row r="112" spans="1:11" x14ac:dyDescent="0.25">
      <c r="A112" s="11" t="s">
        <v>221</v>
      </c>
      <c r="B112" s="11" t="s">
        <v>425</v>
      </c>
      <c r="C112" s="11" t="s">
        <v>420</v>
      </c>
      <c r="D112" s="11" t="s">
        <v>422</v>
      </c>
      <c r="E112" s="11" t="s">
        <v>426</v>
      </c>
      <c r="F112" s="11" t="s">
        <v>427</v>
      </c>
      <c r="G112" s="9">
        <v>155812</v>
      </c>
      <c r="H112" s="9">
        <v>9302</v>
      </c>
      <c r="I112" s="9">
        <v>0</v>
      </c>
      <c r="J112" s="9">
        <v>165114</v>
      </c>
      <c r="K112" s="1"/>
    </row>
    <row r="113" spans="1:11" x14ac:dyDescent="0.25">
      <c r="A113" s="11" t="s">
        <v>329</v>
      </c>
      <c r="B113" s="11" t="s">
        <v>406</v>
      </c>
      <c r="C113" s="11" t="s">
        <v>488</v>
      </c>
      <c r="D113" s="11" t="s">
        <v>411</v>
      </c>
      <c r="E113" s="11" t="s">
        <v>440</v>
      </c>
      <c r="F113" s="11" t="s">
        <v>440</v>
      </c>
      <c r="G113" s="9">
        <v>302607</v>
      </c>
      <c r="H113" s="9">
        <v>18850</v>
      </c>
      <c r="I113" s="9">
        <v>0</v>
      </c>
      <c r="J113" s="9">
        <v>321457</v>
      </c>
      <c r="K113" s="1"/>
    </row>
    <row r="114" spans="1:11" x14ac:dyDescent="0.25">
      <c r="A114" s="11" t="s">
        <v>309</v>
      </c>
      <c r="B114" s="11" t="s">
        <v>406</v>
      </c>
      <c r="C114" s="11" t="s">
        <v>444</v>
      </c>
      <c r="D114" s="11" t="s">
        <v>408</v>
      </c>
      <c r="E114" s="11" t="s">
        <v>440</v>
      </c>
      <c r="F114" s="11" t="s">
        <v>440</v>
      </c>
      <c r="G114" s="9">
        <v>235522</v>
      </c>
      <c r="H114" s="9">
        <v>130291</v>
      </c>
      <c r="I114" s="9">
        <v>0</v>
      </c>
      <c r="J114" s="9">
        <v>365813</v>
      </c>
      <c r="K114" s="1"/>
    </row>
    <row r="115" spans="1:11" x14ac:dyDescent="0.25">
      <c r="A115" s="11" t="s">
        <v>306</v>
      </c>
      <c r="B115" s="11" t="s">
        <v>406</v>
      </c>
      <c r="C115" s="11" t="s">
        <v>470</v>
      </c>
      <c r="D115" s="11" t="s">
        <v>411</v>
      </c>
      <c r="E115" s="11" t="s">
        <v>489</v>
      </c>
      <c r="F115" s="11" t="s">
        <v>433</v>
      </c>
      <c r="G115" s="9">
        <v>235608</v>
      </c>
      <c r="H115" s="9">
        <v>0</v>
      </c>
      <c r="I115" s="9">
        <v>0</v>
      </c>
      <c r="J115" s="9">
        <v>235608</v>
      </c>
      <c r="K115" s="1"/>
    </row>
    <row r="116" spans="1:11" x14ac:dyDescent="0.25">
      <c r="A116" s="11" t="s">
        <v>260</v>
      </c>
      <c r="B116" s="11" t="s">
        <v>425</v>
      </c>
      <c r="C116" s="11" t="s">
        <v>444</v>
      </c>
      <c r="D116" s="11" t="s">
        <v>422</v>
      </c>
      <c r="E116" s="11" t="s">
        <v>426</v>
      </c>
      <c r="F116" s="11" t="s">
        <v>427</v>
      </c>
      <c r="G116" s="9">
        <v>29833</v>
      </c>
      <c r="H116" s="9">
        <v>0</v>
      </c>
      <c r="I116" s="9">
        <v>0</v>
      </c>
      <c r="J116" s="9">
        <v>29833</v>
      </c>
      <c r="K116" s="1"/>
    </row>
    <row r="117" spans="1:11" x14ac:dyDescent="0.25">
      <c r="A117" s="11" t="s">
        <v>346</v>
      </c>
      <c r="B117" s="11" t="s">
        <v>406</v>
      </c>
      <c r="C117" s="11" t="s">
        <v>431</v>
      </c>
      <c r="D117" s="11" t="s">
        <v>408</v>
      </c>
      <c r="E117" s="11" t="s">
        <v>440</v>
      </c>
      <c r="F117" s="11" t="s">
        <v>440</v>
      </c>
      <c r="G117" s="9">
        <v>228803</v>
      </c>
      <c r="H117" s="9">
        <v>0</v>
      </c>
      <c r="I117" s="9">
        <v>0</v>
      </c>
      <c r="J117" s="9">
        <v>228803</v>
      </c>
      <c r="K117" s="1"/>
    </row>
    <row r="118" spans="1:11" x14ac:dyDescent="0.25">
      <c r="A118" s="11" t="s">
        <v>355</v>
      </c>
      <c r="B118" s="11" t="s">
        <v>425</v>
      </c>
      <c r="C118" s="11" t="s">
        <v>457</v>
      </c>
      <c r="D118" s="11" t="s">
        <v>408</v>
      </c>
      <c r="E118" s="11" t="s">
        <v>418</v>
      </c>
      <c r="F118" s="11" t="s">
        <v>445</v>
      </c>
      <c r="G118" s="9">
        <v>148297</v>
      </c>
      <c r="H118" s="9">
        <v>0</v>
      </c>
      <c r="I118" s="9">
        <v>0</v>
      </c>
      <c r="J118" s="9">
        <v>148297</v>
      </c>
      <c r="K118" s="1"/>
    </row>
    <row r="119" spans="1:11" x14ac:dyDescent="0.25">
      <c r="A119" s="11" t="s">
        <v>317</v>
      </c>
      <c r="B119" s="11" t="s">
        <v>406</v>
      </c>
      <c r="C119" s="11" t="s">
        <v>457</v>
      </c>
      <c r="D119" s="11" t="s">
        <v>408</v>
      </c>
      <c r="E119" s="11" t="s">
        <v>440</v>
      </c>
      <c r="F119" s="11" t="s">
        <v>440</v>
      </c>
      <c r="G119" s="9">
        <v>228803</v>
      </c>
      <c r="H119" s="9">
        <v>30534</v>
      </c>
      <c r="I119" s="9">
        <v>0</v>
      </c>
      <c r="J119" s="9">
        <v>259337</v>
      </c>
      <c r="K119" s="1"/>
    </row>
    <row r="120" spans="1:11" x14ac:dyDescent="0.25">
      <c r="A120" s="11" t="s">
        <v>275</v>
      </c>
      <c r="B120" s="11" t="s">
        <v>425</v>
      </c>
      <c r="C120" s="11" t="s">
        <v>428</v>
      </c>
      <c r="D120" s="11" t="s">
        <v>408</v>
      </c>
      <c r="E120" s="11" t="s">
        <v>426</v>
      </c>
      <c r="F120" s="11" t="s">
        <v>427</v>
      </c>
      <c r="G120" s="9">
        <v>240657</v>
      </c>
      <c r="H120" s="9">
        <v>87203</v>
      </c>
      <c r="I120" s="9">
        <v>0</v>
      </c>
      <c r="J120" s="9">
        <v>327860</v>
      </c>
      <c r="K120" s="1"/>
    </row>
    <row r="121" spans="1:11" x14ac:dyDescent="0.25">
      <c r="A121" s="11" t="s">
        <v>307</v>
      </c>
      <c r="B121" s="11" t="s">
        <v>406</v>
      </c>
      <c r="C121" s="11" t="s">
        <v>420</v>
      </c>
      <c r="D121" s="11" t="s">
        <v>411</v>
      </c>
      <c r="E121" s="11" t="s">
        <v>412</v>
      </c>
      <c r="F121" s="11" t="s">
        <v>413</v>
      </c>
      <c r="G121" s="9">
        <v>267295</v>
      </c>
      <c r="H121" s="9">
        <v>0</v>
      </c>
      <c r="I121" s="9">
        <v>0</v>
      </c>
      <c r="J121" s="9">
        <v>267295</v>
      </c>
      <c r="K121" s="1"/>
    </row>
    <row r="122" spans="1:11" x14ac:dyDescent="0.25">
      <c r="A122" s="11" t="s">
        <v>331</v>
      </c>
      <c r="B122" s="11" t="s">
        <v>406</v>
      </c>
      <c r="C122" s="11" t="s">
        <v>436</v>
      </c>
      <c r="D122" s="11" t="s">
        <v>408</v>
      </c>
      <c r="E122" s="11" t="s">
        <v>440</v>
      </c>
      <c r="F122" s="11" t="s">
        <v>440</v>
      </c>
      <c r="G122" s="9">
        <v>228857</v>
      </c>
      <c r="H122" s="9">
        <v>42521</v>
      </c>
      <c r="I122" s="9">
        <v>0</v>
      </c>
      <c r="J122" s="9">
        <v>271378</v>
      </c>
      <c r="K122" s="1"/>
    </row>
    <row r="123" spans="1:11" x14ac:dyDescent="0.25">
      <c r="A123" s="11" t="s">
        <v>338</v>
      </c>
      <c r="B123" s="11" t="s">
        <v>406</v>
      </c>
      <c r="C123" s="11" t="s">
        <v>457</v>
      </c>
      <c r="D123" s="11" t="s">
        <v>408</v>
      </c>
      <c r="E123" s="11" t="s">
        <v>412</v>
      </c>
      <c r="F123" s="11" t="s">
        <v>423</v>
      </c>
      <c r="G123" s="9">
        <v>228359</v>
      </c>
      <c r="H123" s="9">
        <v>25786</v>
      </c>
      <c r="I123" s="9">
        <v>0</v>
      </c>
      <c r="J123" s="9">
        <v>254145</v>
      </c>
      <c r="K123" s="1"/>
    </row>
    <row r="124" spans="1:11" x14ac:dyDescent="0.25">
      <c r="A124" s="11" t="s">
        <v>477</v>
      </c>
      <c r="B124" s="11" t="s">
        <v>417</v>
      </c>
      <c r="C124" s="11" t="s">
        <v>414</v>
      </c>
      <c r="D124" s="11" t="s">
        <v>417</v>
      </c>
      <c r="E124" s="11" t="s">
        <v>418</v>
      </c>
      <c r="F124" s="11" t="s">
        <v>419</v>
      </c>
      <c r="G124" s="9">
        <v>0</v>
      </c>
      <c r="H124" s="9">
        <v>168656</v>
      </c>
      <c r="I124" s="9">
        <v>53167</v>
      </c>
      <c r="J124" s="9">
        <v>221823</v>
      </c>
      <c r="K124" s="1"/>
    </row>
    <row r="125" spans="1:11" x14ac:dyDescent="0.25">
      <c r="A125" s="11" t="s">
        <v>379</v>
      </c>
      <c r="B125" s="11" t="s">
        <v>417</v>
      </c>
      <c r="C125" s="11" t="s">
        <v>420</v>
      </c>
      <c r="D125" s="11" t="s">
        <v>417</v>
      </c>
      <c r="E125" s="11" t="s">
        <v>418</v>
      </c>
      <c r="F125" s="11" t="s">
        <v>419</v>
      </c>
      <c r="G125" s="9">
        <v>0</v>
      </c>
      <c r="H125" s="9">
        <v>2274</v>
      </c>
      <c r="I125" s="9">
        <v>0</v>
      </c>
      <c r="J125" s="9">
        <v>2274</v>
      </c>
      <c r="K125" s="1"/>
    </row>
    <row r="126" spans="1:11" x14ac:dyDescent="0.25">
      <c r="A126" s="11" t="s">
        <v>478</v>
      </c>
      <c r="B126" s="11" t="s">
        <v>417</v>
      </c>
      <c r="C126" s="11" t="s">
        <v>407</v>
      </c>
      <c r="D126" s="11" t="s">
        <v>417</v>
      </c>
      <c r="E126" s="11" t="s">
        <v>418</v>
      </c>
      <c r="F126" s="11" t="s">
        <v>419</v>
      </c>
      <c r="G126" s="9">
        <v>0</v>
      </c>
      <c r="H126" s="9">
        <v>22876</v>
      </c>
      <c r="I126" s="9">
        <v>256262</v>
      </c>
      <c r="J126" s="9">
        <v>279138</v>
      </c>
      <c r="K126" s="1"/>
    </row>
    <row r="127" spans="1:11" x14ac:dyDescent="0.25">
      <c r="A127" s="11" t="s">
        <v>342</v>
      </c>
      <c r="B127" s="11" t="s">
        <v>417</v>
      </c>
      <c r="C127" s="11" t="s">
        <v>431</v>
      </c>
      <c r="D127" s="11" t="s">
        <v>417</v>
      </c>
      <c r="E127" s="11" t="s">
        <v>418</v>
      </c>
      <c r="F127" s="11" t="s">
        <v>419</v>
      </c>
      <c r="G127" s="9">
        <v>0</v>
      </c>
      <c r="H127" s="9">
        <v>30772</v>
      </c>
      <c r="I127" s="9">
        <v>0</v>
      </c>
      <c r="J127" s="9">
        <v>30772</v>
      </c>
      <c r="K127" s="1"/>
    </row>
    <row r="128" spans="1:11" x14ac:dyDescent="0.25">
      <c r="A128" s="11" t="s">
        <v>479</v>
      </c>
      <c r="B128" s="11" t="s">
        <v>417</v>
      </c>
      <c r="C128" s="11" t="s">
        <v>428</v>
      </c>
      <c r="D128" s="11" t="s">
        <v>417</v>
      </c>
      <c r="E128" s="11" t="s">
        <v>418</v>
      </c>
      <c r="F128" s="11" t="s">
        <v>419</v>
      </c>
      <c r="G128" s="9">
        <v>0</v>
      </c>
      <c r="H128" s="9">
        <v>19920</v>
      </c>
      <c r="I128" s="9">
        <v>60000</v>
      </c>
      <c r="J128" s="9">
        <v>79920</v>
      </c>
      <c r="K128" s="1"/>
    </row>
    <row r="129" spans="1:11" x14ac:dyDescent="0.25">
      <c r="A129" s="11" t="s">
        <v>480</v>
      </c>
      <c r="B129" s="11" t="s">
        <v>417</v>
      </c>
      <c r="C129" s="11" t="s">
        <v>436</v>
      </c>
      <c r="D129" s="11" t="s">
        <v>417</v>
      </c>
      <c r="E129" s="11" t="s">
        <v>418</v>
      </c>
      <c r="F129" s="11" t="s">
        <v>419</v>
      </c>
      <c r="G129" s="9">
        <v>0</v>
      </c>
      <c r="H129" s="9">
        <v>26339</v>
      </c>
      <c r="I129" s="9">
        <v>0</v>
      </c>
      <c r="J129" s="9">
        <v>26339</v>
      </c>
      <c r="K129" s="1"/>
    </row>
    <row r="130" spans="1:11" x14ac:dyDescent="0.25">
      <c r="A130" s="11" t="s">
        <v>372</v>
      </c>
      <c r="B130" s="11" t="s">
        <v>417</v>
      </c>
      <c r="C130" s="11" t="s">
        <v>420</v>
      </c>
      <c r="D130" s="11" t="s">
        <v>417</v>
      </c>
      <c r="E130" s="11" t="s">
        <v>418</v>
      </c>
      <c r="F130" s="11" t="s">
        <v>419</v>
      </c>
      <c r="G130" s="9">
        <v>0</v>
      </c>
      <c r="H130" s="9">
        <v>134081</v>
      </c>
      <c r="I130" s="9">
        <v>49059</v>
      </c>
      <c r="J130" s="9">
        <v>183140</v>
      </c>
      <c r="K130" s="1"/>
    </row>
    <row r="131" spans="1:11" x14ac:dyDescent="0.25">
      <c r="A131" s="11" t="s">
        <v>481</v>
      </c>
      <c r="B131" s="11" t="s">
        <v>417</v>
      </c>
      <c r="C131" s="11" t="s">
        <v>420</v>
      </c>
      <c r="D131" s="11" t="s">
        <v>417</v>
      </c>
      <c r="E131" s="11" t="s">
        <v>418</v>
      </c>
      <c r="F131" s="11" t="s">
        <v>419</v>
      </c>
      <c r="G131" s="9">
        <v>0</v>
      </c>
      <c r="H131" s="9">
        <v>2274</v>
      </c>
      <c r="I131" s="9">
        <v>0</v>
      </c>
      <c r="J131" s="9">
        <v>2274</v>
      </c>
      <c r="K131" s="1"/>
    </row>
    <row r="132" spans="1:11" x14ac:dyDescent="0.25">
      <c r="A132" s="11" t="s">
        <v>350</v>
      </c>
      <c r="B132" s="11" t="s">
        <v>406</v>
      </c>
      <c r="C132" s="11" t="s">
        <v>407</v>
      </c>
      <c r="D132" s="11" t="s">
        <v>422</v>
      </c>
      <c r="E132" s="11" t="s">
        <v>412</v>
      </c>
      <c r="F132" s="11" t="s">
        <v>423</v>
      </c>
      <c r="G132" s="9">
        <v>117162</v>
      </c>
      <c r="H132" s="9">
        <v>0</v>
      </c>
      <c r="I132" s="9">
        <v>0</v>
      </c>
      <c r="J132" s="9">
        <v>117162</v>
      </c>
      <c r="K132" s="1"/>
    </row>
    <row r="133" spans="1:11" x14ac:dyDescent="0.25">
      <c r="A133" s="11" t="s">
        <v>339</v>
      </c>
      <c r="B133" s="11" t="s">
        <v>406</v>
      </c>
      <c r="C133" s="11" t="s">
        <v>428</v>
      </c>
      <c r="D133" s="11" t="s">
        <v>422</v>
      </c>
      <c r="E133" s="11" t="s">
        <v>412</v>
      </c>
      <c r="F133" s="11" t="s">
        <v>423</v>
      </c>
      <c r="G133" s="9">
        <v>221612</v>
      </c>
      <c r="H133" s="9">
        <v>5175</v>
      </c>
      <c r="I133" s="9">
        <v>0</v>
      </c>
      <c r="J133" s="9">
        <v>226787</v>
      </c>
      <c r="K133" s="1"/>
    </row>
    <row r="134" spans="1:11" x14ac:dyDescent="0.25">
      <c r="A134" s="11" t="s">
        <v>289</v>
      </c>
      <c r="B134" s="11" t="s">
        <v>406</v>
      </c>
      <c r="C134" s="11" t="s">
        <v>414</v>
      </c>
      <c r="D134" s="11" t="s">
        <v>408</v>
      </c>
      <c r="E134" s="11" t="s">
        <v>412</v>
      </c>
      <c r="F134" s="11" t="s">
        <v>423</v>
      </c>
      <c r="G134" s="9">
        <v>228609</v>
      </c>
      <c r="H134" s="9">
        <v>82645</v>
      </c>
      <c r="I134" s="9">
        <v>0</v>
      </c>
      <c r="J134" s="9">
        <v>311254</v>
      </c>
      <c r="K134" s="1"/>
    </row>
    <row r="135" spans="1:11" x14ac:dyDescent="0.25">
      <c r="A135" s="11" t="s">
        <v>367</v>
      </c>
      <c r="B135" s="11" t="s">
        <v>406</v>
      </c>
      <c r="C135" s="11" t="s">
        <v>431</v>
      </c>
      <c r="D135" s="11" t="s">
        <v>422</v>
      </c>
      <c r="E135" s="11" t="s">
        <v>412</v>
      </c>
      <c r="F135" s="11" t="s">
        <v>423</v>
      </c>
      <c r="G135" s="9">
        <v>221612</v>
      </c>
      <c r="H135" s="9">
        <v>27811</v>
      </c>
      <c r="I135" s="9">
        <v>0</v>
      </c>
      <c r="J135" s="9">
        <v>249423</v>
      </c>
      <c r="K135" s="1"/>
    </row>
    <row r="136" spans="1:11" x14ac:dyDescent="0.25">
      <c r="A136" s="11" t="s">
        <v>286</v>
      </c>
      <c r="B136" s="11" t="s">
        <v>406</v>
      </c>
      <c r="C136" s="11" t="s">
        <v>407</v>
      </c>
      <c r="D136" s="11" t="s">
        <v>422</v>
      </c>
      <c r="E136" s="11" t="s">
        <v>412</v>
      </c>
      <c r="F136" s="11" t="s">
        <v>423</v>
      </c>
      <c r="G136" s="9">
        <v>115937</v>
      </c>
      <c r="H136" s="9">
        <v>0</v>
      </c>
      <c r="I136" s="9">
        <v>0</v>
      </c>
      <c r="J136" s="9">
        <v>115937</v>
      </c>
      <c r="K136" s="1"/>
    </row>
    <row r="137" spans="1:11" x14ac:dyDescent="0.25">
      <c r="A137" s="11" t="s">
        <v>365</v>
      </c>
      <c r="B137" s="11" t="s">
        <v>406</v>
      </c>
      <c r="C137" s="11" t="s">
        <v>430</v>
      </c>
      <c r="D137" s="11" t="s">
        <v>422</v>
      </c>
      <c r="E137" s="11" t="s">
        <v>412</v>
      </c>
      <c r="F137" s="11" t="s">
        <v>423</v>
      </c>
      <c r="G137" s="9">
        <v>221537</v>
      </c>
      <c r="H137" s="9">
        <v>0</v>
      </c>
      <c r="I137" s="9">
        <v>0</v>
      </c>
      <c r="J137" s="9">
        <v>221537</v>
      </c>
      <c r="K137" s="1"/>
    </row>
    <row r="138" spans="1:11" x14ac:dyDescent="0.25">
      <c r="A138" s="11" t="s">
        <v>337</v>
      </c>
      <c r="B138" s="11" t="s">
        <v>406</v>
      </c>
      <c r="C138" s="11" t="s">
        <v>420</v>
      </c>
      <c r="D138" s="11" t="s">
        <v>422</v>
      </c>
      <c r="E138" s="11" t="s">
        <v>412</v>
      </c>
      <c r="F138" s="11" t="s">
        <v>423</v>
      </c>
      <c r="G138" s="9">
        <v>221612</v>
      </c>
      <c r="H138" s="9">
        <v>0</v>
      </c>
      <c r="I138" s="9">
        <v>0</v>
      </c>
      <c r="J138" s="9">
        <v>221612</v>
      </c>
      <c r="K138" s="1"/>
    </row>
    <row r="139" spans="1:11" x14ac:dyDescent="0.25">
      <c r="A139" s="11" t="s">
        <v>278</v>
      </c>
      <c r="B139" s="11" t="s">
        <v>406</v>
      </c>
      <c r="C139" s="11" t="s">
        <v>431</v>
      </c>
      <c r="D139" s="11" t="s">
        <v>422</v>
      </c>
      <c r="E139" s="11" t="s">
        <v>412</v>
      </c>
      <c r="F139" s="11" t="s">
        <v>423</v>
      </c>
      <c r="G139" s="9">
        <v>221612</v>
      </c>
      <c r="H139" s="9">
        <v>0</v>
      </c>
      <c r="I139" s="9">
        <v>0</v>
      </c>
      <c r="J139" s="9">
        <v>221612</v>
      </c>
      <c r="K139" s="1"/>
    </row>
    <row r="140" spans="1:11" x14ac:dyDescent="0.25">
      <c r="A140" s="11" t="s">
        <v>333</v>
      </c>
      <c r="B140" s="11" t="s">
        <v>406</v>
      </c>
      <c r="C140" s="11" t="s">
        <v>430</v>
      </c>
      <c r="D140" s="11" t="s">
        <v>422</v>
      </c>
      <c r="E140" s="11" t="s">
        <v>412</v>
      </c>
      <c r="F140" s="11" t="s">
        <v>423</v>
      </c>
      <c r="G140" s="9">
        <v>220978</v>
      </c>
      <c r="H140" s="9">
        <v>0</v>
      </c>
      <c r="I140" s="9">
        <v>0</v>
      </c>
      <c r="J140" s="9">
        <v>220978</v>
      </c>
      <c r="K140" s="1"/>
    </row>
    <row r="141" spans="1:11" x14ac:dyDescent="0.25">
      <c r="A141" s="11" t="s">
        <v>285</v>
      </c>
      <c r="B141" s="11" t="s">
        <v>406</v>
      </c>
      <c r="C141" s="11" t="s">
        <v>407</v>
      </c>
      <c r="D141" s="11" t="s">
        <v>422</v>
      </c>
      <c r="E141" s="11" t="s">
        <v>412</v>
      </c>
      <c r="F141" s="11" t="s">
        <v>423</v>
      </c>
      <c r="G141" s="9">
        <v>206510</v>
      </c>
      <c r="H141" s="9">
        <v>0</v>
      </c>
      <c r="I141" s="9">
        <v>0</v>
      </c>
      <c r="J141" s="9">
        <v>206510</v>
      </c>
      <c r="K141" s="1"/>
    </row>
    <row r="142" spans="1:11" x14ac:dyDescent="0.25">
      <c r="A142" s="11" t="s">
        <v>482</v>
      </c>
      <c r="B142" s="11" t="s">
        <v>417</v>
      </c>
      <c r="C142" s="11" t="s">
        <v>416</v>
      </c>
      <c r="D142" s="11" t="s">
        <v>417</v>
      </c>
      <c r="E142" s="11" t="s">
        <v>440</v>
      </c>
      <c r="F142" s="11" t="s">
        <v>440</v>
      </c>
      <c r="G142" s="9">
        <v>0</v>
      </c>
      <c r="H142" s="9">
        <v>22160</v>
      </c>
      <c r="I142" s="9">
        <v>0</v>
      </c>
      <c r="J142" s="9">
        <v>22160</v>
      </c>
      <c r="K142" s="1"/>
    </row>
    <row r="143" spans="1:11" x14ac:dyDescent="0.25">
      <c r="A143" s="11" t="s">
        <v>358</v>
      </c>
      <c r="B143" s="11" t="s">
        <v>435</v>
      </c>
      <c r="C143" s="11" t="s">
        <v>428</v>
      </c>
      <c r="D143" s="11" t="s">
        <v>429</v>
      </c>
      <c r="E143" s="11" t="s">
        <v>438</v>
      </c>
      <c r="F143" s="11" t="s">
        <v>439</v>
      </c>
      <c r="G143" s="9">
        <v>290668</v>
      </c>
      <c r="H143" s="9">
        <v>32334</v>
      </c>
      <c r="I143" s="9">
        <v>294152</v>
      </c>
      <c r="J143" s="9">
        <v>617154</v>
      </c>
      <c r="K143" s="1"/>
    </row>
    <row r="144" spans="1:11" x14ac:dyDescent="0.25">
      <c r="A144" s="11" t="s">
        <v>483</v>
      </c>
      <c r="B144" s="11" t="s">
        <v>417</v>
      </c>
      <c r="C144" s="11" t="s">
        <v>430</v>
      </c>
      <c r="D144" s="11" t="s">
        <v>417</v>
      </c>
      <c r="E144" s="11" t="s">
        <v>438</v>
      </c>
      <c r="F144" s="11" t="s">
        <v>459</v>
      </c>
      <c r="G144" s="9">
        <v>0</v>
      </c>
      <c r="H144" s="9">
        <v>0</v>
      </c>
      <c r="I144" s="9">
        <v>187872</v>
      </c>
      <c r="J144" s="9">
        <v>187872</v>
      </c>
      <c r="K144" s="1"/>
    </row>
    <row r="145" spans="1:11" x14ac:dyDescent="0.25">
      <c r="A145" s="11" t="s">
        <v>354</v>
      </c>
      <c r="B145" s="11" t="s">
        <v>417</v>
      </c>
      <c r="C145" s="11" t="s">
        <v>414</v>
      </c>
      <c r="D145" s="11" t="s">
        <v>417</v>
      </c>
      <c r="E145" s="11" t="s">
        <v>418</v>
      </c>
      <c r="F145" s="11" t="s">
        <v>445</v>
      </c>
      <c r="G145" s="9">
        <v>0</v>
      </c>
      <c r="H145" s="9">
        <v>134765</v>
      </c>
      <c r="I145" s="9">
        <v>0</v>
      </c>
      <c r="J145" s="9">
        <v>134765</v>
      </c>
      <c r="K145" s="1"/>
    </row>
    <row r="146" spans="1:11" x14ac:dyDescent="0.25">
      <c r="A146" s="11" t="s">
        <v>218</v>
      </c>
      <c r="B146" s="11" t="s">
        <v>406</v>
      </c>
      <c r="C146" s="11" t="s">
        <v>457</v>
      </c>
      <c r="D146" s="11" t="s">
        <v>408</v>
      </c>
      <c r="E146" s="11" t="s">
        <v>489</v>
      </c>
      <c r="F146" s="11" t="s">
        <v>433</v>
      </c>
      <c r="G146" s="9">
        <v>337510</v>
      </c>
      <c r="H146" s="9">
        <v>134344</v>
      </c>
      <c r="I146" s="9">
        <v>0</v>
      </c>
      <c r="J146" s="9">
        <v>471854</v>
      </c>
      <c r="K146" s="1"/>
    </row>
    <row r="147" spans="1:11" x14ac:dyDescent="0.25">
      <c r="A147" s="11" t="s">
        <v>484</v>
      </c>
      <c r="B147" s="11" t="s">
        <v>425</v>
      </c>
      <c r="C147" s="11" t="s">
        <v>488</v>
      </c>
      <c r="D147" s="11" t="s">
        <v>411</v>
      </c>
      <c r="E147" s="11" t="s">
        <v>409</v>
      </c>
      <c r="F147" s="11" t="s">
        <v>410</v>
      </c>
      <c r="G147" s="9">
        <v>168288</v>
      </c>
      <c r="H147" s="9">
        <v>0</v>
      </c>
      <c r="I147" s="9">
        <v>0</v>
      </c>
      <c r="J147" s="9">
        <v>168288</v>
      </c>
      <c r="K147" s="1"/>
    </row>
    <row r="148" spans="1:11" x14ac:dyDescent="0.25">
      <c r="A148" s="11" t="s">
        <v>485</v>
      </c>
      <c r="B148" s="11" t="s">
        <v>417</v>
      </c>
      <c r="C148" s="11" t="s">
        <v>457</v>
      </c>
      <c r="D148" s="11" t="s">
        <v>417</v>
      </c>
      <c r="E148" s="11" t="s">
        <v>418</v>
      </c>
      <c r="F148" s="11" t="s">
        <v>419</v>
      </c>
      <c r="G148" s="9">
        <v>0</v>
      </c>
      <c r="H148" s="9">
        <v>12813</v>
      </c>
      <c r="I148" s="9">
        <v>5133</v>
      </c>
      <c r="J148" s="9">
        <v>17946</v>
      </c>
      <c r="K148" s="1"/>
    </row>
    <row r="149" spans="1:11" x14ac:dyDescent="0.25">
      <c r="A149" s="11" t="s">
        <v>393</v>
      </c>
      <c r="B149" s="11" t="s">
        <v>406</v>
      </c>
      <c r="C149" s="11" t="s">
        <v>414</v>
      </c>
      <c r="D149" s="11" t="s">
        <v>411</v>
      </c>
      <c r="E149" s="11" t="s">
        <v>418</v>
      </c>
      <c r="F149" s="11" t="s">
        <v>419</v>
      </c>
      <c r="G149" s="9">
        <v>183552</v>
      </c>
      <c r="H149" s="9">
        <v>0</v>
      </c>
      <c r="I149" s="9">
        <v>0</v>
      </c>
      <c r="J149" s="9">
        <v>183552</v>
      </c>
      <c r="K149" s="1"/>
    </row>
    <row r="150" spans="1:11" x14ac:dyDescent="0.25">
      <c r="A150" s="11" t="s">
        <v>316</v>
      </c>
      <c r="B150" s="11" t="s">
        <v>406</v>
      </c>
      <c r="C150" s="11" t="s">
        <v>414</v>
      </c>
      <c r="D150" s="11" t="s">
        <v>429</v>
      </c>
      <c r="E150" s="11" t="s">
        <v>442</v>
      </c>
      <c r="F150" s="11" t="s">
        <v>451</v>
      </c>
      <c r="G150" s="9">
        <v>291595</v>
      </c>
      <c r="H150" s="9">
        <v>82290</v>
      </c>
      <c r="I150" s="9">
        <v>78812</v>
      </c>
      <c r="J150" s="9">
        <v>452697</v>
      </c>
      <c r="K150" s="1"/>
    </row>
    <row r="151" spans="1:11" x14ac:dyDescent="0.25">
      <c r="A151" s="11" t="s">
        <v>319</v>
      </c>
      <c r="B151" s="11" t="s">
        <v>406</v>
      </c>
      <c r="C151" s="11" t="s">
        <v>420</v>
      </c>
      <c r="D151" s="11" t="s">
        <v>411</v>
      </c>
      <c r="E151" s="11" t="s">
        <v>489</v>
      </c>
      <c r="F151" s="11" t="s">
        <v>433</v>
      </c>
      <c r="G151" s="9">
        <v>252012</v>
      </c>
      <c r="H151" s="9">
        <v>0</v>
      </c>
      <c r="I151" s="9">
        <v>0</v>
      </c>
      <c r="J151" s="9">
        <v>252012</v>
      </c>
      <c r="K151" s="1"/>
    </row>
    <row r="152" spans="1:11" x14ac:dyDescent="0.25">
      <c r="A152" s="11" t="s">
        <v>263</v>
      </c>
      <c r="B152" s="11" t="s">
        <v>425</v>
      </c>
      <c r="C152" s="11" t="s">
        <v>431</v>
      </c>
      <c r="D152" s="11" t="s">
        <v>422</v>
      </c>
      <c r="E152" s="11" t="s">
        <v>426</v>
      </c>
      <c r="F152" s="11" t="s">
        <v>427</v>
      </c>
      <c r="G152" s="9">
        <v>55949</v>
      </c>
      <c r="H152" s="9">
        <v>0</v>
      </c>
      <c r="I152" s="9">
        <v>0</v>
      </c>
      <c r="J152" s="9">
        <v>55949</v>
      </c>
      <c r="K152" s="1"/>
    </row>
    <row r="153" spans="1:11" x14ac:dyDescent="0.25">
      <c r="A153" s="11" t="s">
        <v>301</v>
      </c>
      <c r="B153" s="11" t="s">
        <v>425</v>
      </c>
      <c r="C153" s="11" t="s">
        <v>436</v>
      </c>
      <c r="D153" s="11" t="s">
        <v>408</v>
      </c>
      <c r="E153" s="11" t="s">
        <v>409</v>
      </c>
      <c r="F153" s="11" t="s">
        <v>410</v>
      </c>
      <c r="G153" s="9">
        <v>148297</v>
      </c>
      <c r="H153" s="9">
        <v>18625</v>
      </c>
      <c r="I153" s="9">
        <v>0</v>
      </c>
      <c r="J153" s="9">
        <v>166922</v>
      </c>
      <c r="K153" s="1"/>
    </row>
    <row r="154" spans="1:11" x14ac:dyDescent="0.25">
      <c r="A154" s="11" t="s">
        <v>334</v>
      </c>
      <c r="B154" s="11" t="s">
        <v>406</v>
      </c>
      <c r="C154" s="11" t="s">
        <v>428</v>
      </c>
      <c r="D154" s="11" t="s">
        <v>422</v>
      </c>
      <c r="E154" s="11" t="s">
        <v>412</v>
      </c>
      <c r="F154" s="11" t="s">
        <v>423</v>
      </c>
      <c r="G154" s="9">
        <v>57667</v>
      </c>
      <c r="H154" s="9">
        <v>0</v>
      </c>
      <c r="I154" s="9">
        <v>0</v>
      </c>
      <c r="J154" s="9">
        <v>57667</v>
      </c>
      <c r="K154" s="1"/>
    </row>
    <row r="155" spans="1:11" x14ac:dyDescent="0.25">
      <c r="A155" s="11" t="s">
        <v>288</v>
      </c>
      <c r="B155" s="11" t="s">
        <v>406</v>
      </c>
      <c r="C155" s="11" t="s">
        <v>436</v>
      </c>
      <c r="D155" s="11" t="s">
        <v>408</v>
      </c>
      <c r="E155" s="11" t="s">
        <v>412</v>
      </c>
      <c r="F155" s="11" t="s">
        <v>423</v>
      </c>
      <c r="G155" s="9">
        <v>228609</v>
      </c>
      <c r="H155" s="9">
        <v>4241</v>
      </c>
      <c r="I155" s="9">
        <v>0</v>
      </c>
      <c r="J155" s="9">
        <v>232850</v>
      </c>
      <c r="K155" s="1"/>
    </row>
    <row r="156" spans="1:11" x14ac:dyDescent="0.25">
      <c r="A156" s="11" t="s">
        <v>486</v>
      </c>
      <c r="B156" s="11" t="s">
        <v>417</v>
      </c>
      <c r="C156" s="11" t="s">
        <v>407</v>
      </c>
      <c r="D156" s="11" t="s">
        <v>417</v>
      </c>
      <c r="E156" s="11" t="s">
        <v>434</v>
      </c>
      <c r="F156" s="11" t="s">
        <v>434</v>
      </c>
      <c r="G156" s="9">
        <v>0</v>
      </c>
      <c r="H156" s="9">
        <v>165392</v>
      </c>
      <c r="I156" s="9">
        <v>0</v>
      </c>
      <c r="J156" s="9">
        <v>165392</v>
      </c>
      <c r="K156" s="1"/>
    </row>
    <row r="157" spans="1:11" x14ac:dyDescent="0.25">
      <c r="A157" s="11" t="s">
        <v>302</v>
      </c>
      <c r="B157" s="11" t="s">
        <v>406</v>
      </c>
      <c r="C157" s="11" t="s">
        <v>436</v>
      </c>
      <c r="D157" s="11" t="s">
        <v>408</v>
      </c>
      <c r="E157" s="11" t="s">
        <v>426</v>
      </c>
      <c r="F157" s="11" t="s">
        <v>427</v>
      </c>
      <c r="G157" s="9">
        <v>228609</v>
      </c>
      <c r="H157" s="9">
        <v>61608</v>
      </c>
      <c r="I157" s="9">
        <v>0</v>
      </c>
      <c r="J157" s="9">
        <v>290217</v>
      </c>
      <c r="K157" s="1"/>
    </row>
    <row r="158" spans="1:11" x14ac:dyDescent="0.25">
      <c r="A158" s="11" t="s">
        <v>240</v>
      </c>
      <c r="B158" s="11" t="s">
        <v>406</v>
      </c>
      <c r="C158" s="11" t="s">
        <v>430</v>
      </c>
      <c r="D158" s="11" t="s">
        <v>408</v>
      </c>
      <c r="E158" s="11" t="s">
        <v>434</v>
      </c>
      <c r="F158" s="11" t="s">
        <v>434</v>
      </c>
      <c r="G158" s="9">
        <v>228609</v>
      </c>
      <c r="H158" s="9">
        <v>54121</v>
      </c>
      <c r="I158" s="9">
        <v>0</v>
      </c>
      <c r="J158" s="9">
        <v>282730</v>
      </c>
      <c r="K158" s="1"/>
    </row>
    <row r="159" spans="1:11" x14ac:dyDescent="0.25">
      <c r="A159" s="11" t="s">
        <v>370</v>
      </c>
      <c r="B159" s="11" t="s">
        <v>406</v>
      </c>
      <c r="C159" s="11" t="s">
        <v>407</v>
      </c>
      <c r="D159" s="11" t="s">
        <v>408</v>
      </c>
      <c r="E159" s="11" t="s">
        <v>426</v>
      </c>
      <c r="F159" s="11" t="s">
        <v>427</v>
      </c>
      <c r="G159" s="9">
        <v>228609</v>
      </c>
      <c r="H159" s="9">
        <v>70850</v>
      </c>
      <c r="I159" s="9">
        <v>0</v>
      </c>
      <c r="J159" s="9">
        <v>299459</v>
      </c>
      <c r="K159" s="1"/>
    </row>
    <row r="160" spans="1:11" x14ac:dyDescent="0.25">
      <c r="A160" s="11" t="s">
        <v>349</v>
      </c>
      <c r="B160" s="11" t="s">
        <v>435</v>
      </c>
      <c r="C160" s="11" t="s">
        <v>428</v>
      </c>
      <c r="D160" s="11" t="s">
        <v>429</v>
      </c>
      <c r="E160" s="11" t="s">
        <v>438</v>
      </c>
      <c r="F160" s="11" t="s">
        <v>459</v>
      </c>
      <c r="G160" s="9">
        <v>566508</v>
      </c>
      <c r="H160" s="9">
        <v>120096</v>
      </c>
      <c r="I160" s="9">
        <v>31940</v>
      </c>
      <c r="J160" s="9">
        <v>718544</v>
      </c>
      <c r="K160" s="1"/>
    </row>
    <row r="161" spans="1:11" x14ac:dyDescent="0.25">
      <c r="A161" s="11" t="s">
        <v>291</v>
      </c>
      <c r="B161" s="11" t="s">
        <v>406</v>
      </c>
      <c r="C161" s="11" t="s">
        <v>430</v>
      </c>
      <c r="D161" s="11" t="s">
        <v>408</v>
      </c>
      <c r="E161" s="11" t="s">
        <v>412</v>
      </c>
      <c r="F161" s="11" t="s">
        <v>421</v>
      </c>
      <c r="G161" s="9">
        <v>223755</v>
      </c>
      <c r="H161" s="9">
        <v>43586</v>
      </c>
      <c r="I161" s="9">
        <v>0</v>
      </c>
      <c r="J161" s="9">
        <v>267341</v>
      </c>
      <c r="K161" s="1"/>
    </row>
    <row r="162" spans="1:11" x14ac:dyDescent="0.25">
      <c r="A162" s="11" t="s">
        <v>279</v>
      </c>
      <c r="B162" s="11" t="s">
        <v>425</v>
      </c>
      <c r="C162" s="11" t="s">
        <v>488</v>
      </c>
      <c r="D162" s="11" t="s">
        <v>411</v>
      </c>
      <c r="E162" s="11" t="s">
        <v>418</v>
      </c>
      <c r="F162" s="11" t="s">
        <v>419</v>
      </c>
      <c r="G162" s="9">
        <v>248073</v>
      </c>
      <c r="H162" s="9">
        <v>4549</v>
      </c>
      <c r="I162" s="9">
        <v>0</v>
      </c>
      <c r="J162" s="9">
        <v>252622</v>
      </c>
      <c r="K162" s="1"/>
    </row>
    <row r="163" spans="1:11" x14ac:dyDescent="0.25">
      <c r="A163" s="11" t="s">
        <v>252</v>
      </c>
      <c r="B163" s="11" t="s">
        <v>406</v>
      </c>
      <c r="C163" s="11" t="s">
        <v>420</v>
      </c>
      <c r="D163" s="11" t="s">
        <v>411</v>
      </c>
      <c r="E163" s="11" t="s">
        <v>418</v>
      </c>
      <c r="F163" s="11" t="s">
        <v>419</v>
      </c>
      <c r="G163" s="9">
        <v>235608</v>
      </c>
      <c r="H163" s="9">
        <v>7884</v>
      </c>
      <c r="I163" s="9">
        <v>221899</v>
      </c>
      <c r="J163" s="9">
        <v>465391</v>
      </c>
      <c r="K163" s="1"/>
    </row>
    <row r="164" spans="1:11" x14ac:dyDescent="0.25">
      <c r="A164" s="11" t="s">
        <v>247</v>
      </c>
      <c r="B164" s="11" t="s">
        <v>425</v>
      </c>
      <c r="C164" s="11" t="s">
        <v>430</v>
      </c>
      <c r="D164" s="11" t="s">
        <v>408</v>
      </c>
      <c r="E164" s="11" t="s">
        <v>440</v>
      </c>
      <c r="F164" s="11" t="s">
        <v>440</v>
      </c>
      <c r="G164" s="9">
        <v>157734</v>
      </c>
      <c r="H164" s="9">
        <v>0</v>
      </c>
      <c r="I164" s="9">
        <v>0</v>
      </c>
      <c r="J164" s="9">
        <v>157734</v>
      </c>
      <c r="K164" s="1"/>
    </row>
    <row r="165" spans="1:11" x14ac:dyDescent="0.25">
      <c r="A165" s="11" t="s">
        <v>326</v>
      </c>
      <c r="B165" s="11" t="s">
        <v>406</v>
      </c>
      <c r="C165" s="11" t="s">
        <v>420</v>
      </c>
      <c r="D165" s="11" t="s">
        <v>429</v>
      </c>
      <c r="E165" s="11" t="s">
        <v>440</v>
      </c>
      <c r="F165" s="11" t="s">
        <v>440</v>
      </c>
      <c r="G165" s="9">
        <v>291595</v>
      </c>
      <c r="H165" s="9">
        <v>0</v>
      </c>
      <c r="I165" s="9">
        <v>0</v>
      </c>
      <c r="J165" s="9">
        <v>291595</v>
      </c>
      <c r="K165" s="1"/>
    </row>
    <row r="166" spans="1:11" x14ac:dyDescent="0.25">
      <c r="A166" s="11" t="s">
        <v>231</v>
      </c>
      <c r="B166" s="11" t="s">
        <v>425</v>
      </c>
      <c r="C166" s="11" t="s">
        <v>420</v>
      </c>
      <c r="D166" s="11" t="s">
        <v>422</v>
      </c>
      <c r="E166" s="11" t="s">
        <v>426</v>
      </c>
      <c r="F166" s="11" t="s">
        <v>427</v>
      </c>
      <c r="G166" s="9">
        <v>146432</v>
      </c>
      <c r="H166" s="9">
        <v>4312</v>
      </c>
      <c r="I166" s="9">
        <v>0</v>
      </c>
      <c r="J166" s="9">
        <v>150744</v>
      </c>
      <c r="K166" s="1"/>
    </row>
    <row r="167" spans="1:11" x14ac:dyDescent="0.25">
      <c r="A167" s="11" t="s">
        <v>268</v>
      </c>
      <c r="B167" s="11" t="s">
        <v>425</v>
      </c>
      <c r="C167" s="11" t="s">
        <v>420</v>
      </c>
      <c r="D167" s="11" t="s">
        <v>422</v>
      </c>
      <c r="E167" s="11" t="s">
        <v>426</v>
      </c>
      <c r="F167" s="11" t="s">
        <v>427</v>
      </c>
      <c r="G167" s="9">
        <v>147397</v>
      </c>
      <c r="H167" s="9">
        <v>158123</v>
      </c>
      <c r="I167" s="9">
        <v>0</v>
      </c>
      <c r="J167" s="9">
        <v>305520</v>
      </c>
      <c r="K167" s="1"/>
    </row>
    <row r="168" spans="1:11" x14ac:dyDescent="0.25">
      <c r="A168" s="11" t="s">
        <v>303</v>
      </c>
      <c r="B168" s="11" t="s">
        <v>425</v>
      </c>
      <c r="C168" s="11" t="s">
        <v>420</v>
      </c>
      <c r="D168" s="11" t="s">
        <v>422</v>
      </c>
      <c r="E168" s="11" t="s">
        <v>426</v>
      </c>
      <c r="F168" s="11" t="s">
        <v>427</v>
      </c>
      <c r="G168" s="9">
        <v>146177</v>
      </c>
      <c r="H168" s="9">
        <v>10531</v>
      </c>
      <c r="I168" s="9">
        <v>0</v>
      </c>
      <c r="J168" s="9">
        <v>156708</v>
      </c>
      <c r="K168" s="1"/>
    </row>
    <row r="169" spans="1:11" x14ac:dyDescent="0.25">
      <c r="A169" s="11" t="s">
        <v>300</v>
      </c>
      <c r="B169" s="11" t="s">
        <v>425</v>
      </c>
      <c r="C169" s="11" t="s">
        <v>428</v>
      </c>
      <c r="D169" s="11" t="s">
        <v>422</v>
      </c>
      <c r="E169" s="11" t="s">
        <v>426</v>
      </c>
      <c r="F169" s="11" t="s">
        <v>427</v>
      </c>
      <c r="G169" s="9">
        <v>157722</v>
      </c>
      <c r="H169" s="9">
        <v>3480</v>
      </c>
      <c r="I169" s="9">
        <v>0</v>
      </c>
      <c r="J169" s="9">
        <v>161202</v>
      </c>
      <c r="K169" s="1"/>
    </row>
    <row r="170" spans="1:11" x14ac:dyDescent="0.25">
      <c r="A170" s="11" t="s">
        <v>219</v>
      </c>
      <c r="B170" s="11" t="s">
        <v>425</v>
      </c>
      <c r="C170" s="11" t="s">
        <v>420</v>
      </c>
      <c r="D170" s="11" t="s">
        <v>422</v>
      </c>
      <c r="E170" s="11" t="s">
        <v>426</v>
      </c>
      <c r="F170" s="11" t="s">
        <v>427</v>
      </c>
      <c r="G170" s="9">
        <v>151457</v>
      </c>
      <c r="H170" s="9">
        <v>7201</v>
      </c>
      <c r="I170" s="9">
        <v>0</v>
      </c>
      <c r="J170" s="9">
        <v>158658</v>
      </c>
      <c r="K170" s="1"/>
    </row>
    <row r="171" spans="1:11" x14ac:dyDescent="0.25">
      <c r="A171" s="11" t="s">
        <v>237</v>
      </c>
      <c r="B171" s="11" t="s">
        <v>425</v>
      </c>
      <c r="C171" s="11" t="s">
        <v>420</v>
      </c>
      <c r="D171" s="11" t="s">
        <v>422</v>
      </c>
      <c r="E171" s="11" t="s">
        <v>426</v>
      </c>
      <c r="F171" s="11" t="s">
        <v>427</v>
      </c>
      <c r="G171" s="9">
        <v>151792</v>
      </c>
      <c r="H171" s="9">
        <v>10271</v>
      </c>
      <c r="I171" s="9">
        <v>0</v>
      </c>
      <c r="J171" s="9">
        <v>162063</v>
      </c>
      <c r="K171" s="1"/>
    </row>
    <row r="172" spans="1:11" x14ac:dyDescent="0.25">
      <c r="A172" s="11" t="s">
        <v>220</v>
      </c>
      <c r="B172" s="11" t="s">
        <v>425</v>
      </c>
      <c r="C172" s="11" t="s">
        <v>420</v>
      </c>
      <c r="D172" s="11" t="s">
        <v>422</v>
      </c>
      <c r="E172" s="11" t="s">
        <v>426</v>
      </c>
      <c r="F172" s="11" t="s">
        <v>427</v>
      </c>
      <c r="G172" s="9">
        <v>188382</v>
      </c>
      <c r="H172" s="9">
        <v>14384</v>
      </c>
      <c r="I172" s="9">
        <v>0</v>
      </c>
      <c r="J172" s="9">
        <v>202766</v>
      </c>
      <c r="K172" s="1"/>
    </row>
    <row r="173" spans="1:11" x14ac:dyDescent="0.25">
      <c r="A173" s="11" t="s">
        <v>269</v>
      </c>
      <c r="B173" s="11" t="s">
        <v>425</v>
      </c>
      <c r="C173" s="11" t="s">
        <v>420</v>
      </c>
      <c r="D173" s="11" t="s">
        <v>422</v>
      </c>
      <c r="E173" s="11" t="s">
        <v>426</v>
      </c>
      <c r="F173" s="11" t="s">
        <v>427</v>
      </c>
      <c r="G173" s="9">
        <v>58598</v>
      </c>
      <c r="H173" s="9">
        <v>5790</v>
      </c>
      <c r="I173" s="9">
        <v>0</v>
      </c>
      <c r="J173" s="9">
        <v>64388</v>
      </c>
      <c r="K173" s="1"/>
    </row>
    <row r="174" spans="1:11" x14ac:dyDescent="0.25">
      <c r="A174" s="11" t="s">
        <v>362</v>
      </c>
      <c r="B174" s="11" t="s">
        <v>417</v>
      </c>
      <c r="C174" s="11" t="s">
        <v>416</v>
      </c>
      <c r="D174" s="11" t="s">
        <v>417</v>
      </c>
      <c r="E174" s="11" t="s">
        <v>434</v>
      </c>
      <c r="F174" s="11" t="s">
        <v>434</v>
      </c>
      <c r="G174" s="9">
        <v>0</v>
      </c>
      <c r="H174" s="9">
        <v>182714</v>
      </c>
      <c r="I174" s="9">
        <v>0</v>
      </c>
      <c r="J174" s="9">
        <v>182714</v>
      </c>
      <c r="K174" s="1"/>
    </row>
    <row r="175" spans="1:11" x14ac:dyDescent="0.25">
      <c r="A175" s="11" t="s">
        <v>328</v>
      </c>
      <c r="B175" s="11" t="s">
        <v>435</v>
      </c>
      <c r="C175" s="11" t="s">
        <v>420</v>
      </c>
      <c r="D175" s="11" t="s">
        <v>411</v>
      </c>
      <c r="E175" s="11" t="s">
        <v>440</v>
      </c>
      <c r="F175" s="11" t="s">
        <v>440</v>
      </c>
      <c r="G175" s="9">
        <v>519961</v>
      </c>
      <c r="H175" s="9">
        <v>505442</v>
      </c>
      <c r="I175" s="9">
        <v>56796</v>
      </c>
      <c r="J175" s="9">
        <v>1082199</v>
      </c>
      <c r="K175" s="1"/>
    </row>
    <row r="176" spans="1:11" x14ac:dyDescent="0.25">
      <c r="A176" s="11" t="s">
        <v>391</v>
      </c>
      <c r="B176" s="11" t="s">
        <v>425</v>
      </c>
      <c r="C176" s="11" t="s">
        <v>470</v>
      </c>
      <c r="D176" s="11" t="s">
        <v>411</v>
      </c>
      <c r="E176" s="11" t="s">
        <v>418</v>
      </c>
      <c r="F176" s="11" t="s">
        <v>445</v>
      </c>
      <c r="G176" s="9">
        <v>154960</v>
      </c>
      <c r="H176" s="9">
        <v>0</v>
      </c>
      <c r="I176" s="9">
        <v>0</v>
      </c>
      <c r="J176" s="9">
        <v>154960</v>
      </c>
      <c r="K176" s="1"/>
    </row>
    <row r="177" spans="1:11" x14ac:dyDescent="0.25">
      <c r="A177" s="11" t="s">
        <v>335</v>
      </c>
      <c r="B177" s="11" t="s">
        <v>406</v>
      </c>
      <c r="C177" s="11" t="s">
        <v>407</v>
      </c>
      <c r="D177" s="11" t="s">
        <v>422</v>
      </c>
      <c r="E177" s="11" t="s">
        <v>412</v>
      </c>
      <c r="F177" s="11" t="s">
        <v>423</v>
      </c>
      <c r="G177" s="9">
        <v>3965</v>
      </c>
      <c r="H177" s="9">
        <v>0</v>
      </c>
      <c r="I177" s="9">
        <v>0</v>
      </c>
      <c r="J177" s="9">
        <v>3965</v>
      </c>
      <c r="K177" s="1"/>
    </row>
    <row r="178" spans="1:11" x14ac:dyDescent="0.25">
      <c r="A178" s="11" t="s">
        <v>487</v>
      </c>
      <c r="B178" s="11" t="s">
        <v>460</v>
      </c>
      <c r="C178" s="11" t="s">
        <v>436</v>
      </c>
      <c r="D178" s="11" t="s">
        <v>429</v>
      </c>
      <c r="E178" s="11" t="s">
        <v>440</v>
      </c>
      <c r="F178" s="11" t="s">
        <v>440</v>
      </c>
      <c r="G178" s="9">
        <v>14629</v>
      </c>
      <c r="H178" s="9">
        <v>0</v>
      </c>
      <c r="I178" s="9">
        <v>0</v>
      </c>
      <c r="J178" s="9">
        <v>14629</v>
      </c>
      <c r="K178" s="1"/>
    </row>
    <row r="179" spans="1:11" x14ac:dyDescent="0.25">
      <c r="A179" s="11" t="s">
        <v>314</v>
      </c>
      <c r="B179" s="11" t="s">
        <v>460</v>
      </c>
      <c r="C179" s="11" t="s">
        <v>420</v>
      </c>
      <c r="D179" s="21" t="s">
        <v>429</v>
      </c>
      <c r="E179" s="11" t="s">
        <v>442</v>
      </c>
      <c r="F179" s="11" t="s">
        <v>461</v>
      </c>
      <c r="G179" s="9">
        <v>252050</v>
      </c>
      <c r="H179" s="9">
        <v>0</v>
      </c>
      <c r="I179" s="9">
        <v>0</v>
      </c>
      <c r="J179" s="9">
        <v>252050</v>
      </c>
      <c r="K179" s="1"/>
    </row>
    <row r="180" spans="1:11" x14ac:dyDescent="0.25">
      <c r="A180" s="27">
        <f>SUBTOTAL(103,Tableau2324[Organisme])</f>
        <v>178</v>
      </c>
      <c r="B180" s="4"/>
      <c r="C180" s="4"/>
      <c r="D180" s="4"/>
      <c r="E180" s="4"/>
      <c r="F180" s="4"/>
      <c r="G180" s="28">
        <f>SUBTOTAL(109,Tableau2324[Mission globale])</f>
        <v>39896688</v>
      </c>
      <c r="H180" s="28">
        <f>SUBTOTAL(109,Tableau2324[Entente
activité spécifique  ])</f>
        <v>7808091.1200000001</v>
      </c>
      <c r="I180" s="28">
        <f>SUBTOTAL(109,Tableau2324[Autres financements])</f>
        <v>2667866</v>
      </c>
      <c r="J180" s="28">
        <f>SUBTOTAL(109,Tableau2324[Total])</f>
        <v>50372645.120000005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ACB3-EF89-49ED-B72E-2B4B9D180FE7}">
  <dimension ref="A1:K181"/>
  <sheetViews>
    <sheetView workbookViewId="0">
      <selection activeCell="A2" sqref="A2"/>
    </sheetView>
  </sheetViews>
  <sheetFormatPr baseColWidth="10" defaultColWidth="11.5546875" defaultRowHeight="13.2" x14ac:dyDescent="0.25"/>
  <cols>
    <col min="1" max="1" width="96.109375" style="2" bestFit="1" customWidth="1"/>
    <col min="2" max="6" width="17.5546875" style="11" customWidth="1"/>
    <col min="7" max="8" width="19.109375" style="2" customWidth="1"/>
    <col min="9" max="9" width="15.33203125" style="2" customWidth="1"/>
    <col min="10" max="11" width="19.109375" style="2" customWidth="1"/>
    <col min="12" max="12" width="14.77734375" style="2" customWidth="1"/>
    <col min="13" max="13" width="15" style="2" customWidth="1"/>
    <col min="14" max="14" width="14.88671875" style="2" customWidth="1"/>
    <col min="15" max="16384" width="11.5546875" style="2"/>
  </cols>
  <sheetData>
    <row r="1" spans="1:11" s="8" customFormat="1" ht="26.4" x14ac:dyDescent="0.25">
      <c r="A1" s="6" t="s">
        <v>398</v>
      </c>
      <c r="B1" s="6" t="s">
        <v>399</v>
      </c>
      <c r="C1" s="7" t="s">
        <v>400</v>
      </c>
      <c r="D1" s="6" t="s">
        <v>401</v>
      </c>
      <c r="E1" s="6" t="s">
        <v>402</v>
      </c>
      <c r="F1" s="6" t="s">
        <v>403</v>
      </c>
      <c r="G1" s="6" t="s">
        <v>503</v>
      </c>
      <c r="H1" s="6" t="s">
        <v>404</v>
      </c>
      <c r="I1" s="6" t="s">
        <v>405</v>
      </c>
      <c r="J1" s="6" t="s">
        <v>505</v>
      </c>
      <c r="K1" s="6"/>
    </row>
    <row r="2" spans="1:11" x14ac:dyDescent="0.25">
      <c r="A2" s="11" t="s">
        <v>376</v>
      </c>
      <c r="B2" s="11" t="s">
        <v>406</v>
      </c>
      <c r="C2" s="11" t="s">
        <v>407</v>
      </c>
      <c r="D2" s="11" t="s">
        <v>408</v>
      </c>
      <c r="E2" s="11" t="s">
        <v>409</v>
      </c>
      <c r="F2" s="11" t="s">
        <v>410</v>
      </c>
      <c r="G2" s="9">
        <v>234525</v>
      </c>
      <c r="H2" s="9">
        <v>26117</v>
      </c>
      <c r="I2" s="9">
        <v>0</v>
      </c>
      <c r="J2" s="9">
        <v>260642</v>
      </c>
      <c r="K2" s="1"/>
    </row>
    <row r="3" spans="1:11" x14ac:dyDescent="0.25">
      <c r="A3" s="11" t="s">
        <v>249</v>
      </c>
      <c r="B3" s="11" t="s">
        <v>406</v>
      </c>
      <c r="C3" s="11" t="s">
        <v>407</v>
      </c>
      <c r="D3" s="11" t="s">
        <v>411</v>
      </c>
      <c r="E3" s="11" t="s">
        <v>412</v>
      </c>
      <c r="F3" s="11" t="s">
        <v>413</v>
      </c>
      <c r="G3" s="9">
        <v>249157</v>
      </c>
      <c r="H3" s="9">
        <v>0</v>
      </c>
      <c r="I3" s="9">
        <v>0</v>
      </c>
      <c r="J3" s="9">
        <v>249157</v>
      </c>
      <c r="K3" s="1"/>
    </row>
    <row r="4" spans="1:11" x14ac:dyDescent="0.25">
      <c r="A4" s="11" t="s">
        <v>497</v>
      </c>
      <c r="B4" s="11" t="s">
        <v>406</v>
      </c>
      <c r="C4" s="11" t="s">
        <v>488</v>
      </c>
      <c r="D4" s="11" t="s">
        <v>411</v>
      </c>
      <c r="E4" s="22" t="s">
        <v>412</v>
      </c>
      <c r="F4" s="11" t="s">
        <v>413</v>
      </c>
      <c r="G4" s="9">
        <v>256345</v>
      </c>
      <c r="H4" s="9">
        <v>0</v>
      </c>
      <c r="I4" s="9">
        <v>0</v>
      </c>
      <c r="J4" s="9">
        <v>256345</v>
      </c>
      <c r="K4" s="1"/>
    </row>
    <row r="5" spans="1:11" x14ac:dyDescent="0.25">
      <c r="A5" s="11" t="s">
        <v>466</v>
      </c>
      <c r="B5" s="11" t="s">
        <v>425</v>
      </c>
      <c r="C5" s="11" t="s">
        <v>420</v>
      </c>
      <c r="D5" s="11" t="s">
        <v>411</v>
      </c>
      <c r="E5" s="11" t="s">
        <v>409</v>
      </c>
      <c r="F5" s="11" t="s">
        <v>410</v>
      </c>
      <c r="G5" s="9">
        <v>39851</v>
      </c>
      <c r="H5" s="9">
        <v>0</v>
      </c>
      <c r="I5" s="9">
        <v>0</v>
      </c>
      <c r="J5" s="9">
        <v>39851</v>
      </c>
      <c r="K5" s="1"/>
    </row>
    <row r="6" spans="1:11" x14ac:dyDescent="0.25">
      <c r="A6" s="11" t="s">
        <v>296</v>
      </c>
      <c r="B6" s="11" t="s">
        <v>417</v>
      </c>
      <c r="C6" s="11" t="s">
        <v>416</v>
      </c>
      <c r="D6" s="11" t="s">
        <v>417</v>
      </c>
      <c r="E6" s="11" t="s">
        <v>418</v>
      </c>
      <c r="F6" s="11" t="s">
        <v>419</v>
      </c>
      <c r="G6" s="9">
        <v>0</v>
      </c>
      <c r="H6" s="9">
        <v>73210</v>
      </c>
      <c r="I6" s="9">
        <v>0</v>
      </c>
      <c r="J6" s="9">
        <v>73210</v>
      </c>
      <c r="K6" s="1"/>
    </row>
    <row r="7" spans="1:11" x14ac:dyDescent="0.25">
      <c r="A7" s="11" t="s">
        <v>294</v>
      </c>
      <c r="B7" s="11" t="s">
        <v>406</v>
      </c>
      <c r="C7" s="11" t="s">
        <v>420</v>
      </c>
      <c r="D7" s="11" t="s">
        <v>408</v>
      </c>
      <c r="E7" s="11" t="s">
        <v>412</v>
      </c>
      <c r="F7" s="11" t="s">
        <v>421</v>
      </c>
      <c r="G7" s="9">
        <v>246525</v>
      </c>
      <c r="H7" s="9">
        <v>28000</v>
      </c>
      <c r="I7" s="9">
        <v>0</v>
      </c>
      <c r="J7" s="9">
        <v>274525</v>
      </c>
      <c r="K7" s="1"/>
    </row>
    <row r="8" spans="1:11" x14ac:dyDescent="0.25">
      <c r="A8" s="11" t="s">
        <v>467</v>
      </c>
      <c r="B8" s="11" t="s">
        <v>406</v>
      </c>
      <c r="C8" s="11" t="s">
        <v>420</v>
      </c>
      <c r="D8" s="11" t="s">
        <v>422</v>
      </c>
      <c r="E8" s="11" t="s">
        <v>412</v>
      </c>
      <c r="F8" s="11" t="s">
        <v>423</v>
      </c>
      <c r="G8" s="9">
        <v>239596</v>
      </c>
      <c r="H8" s="9">
        <v>35366</v>
      </c>
      <c r="I8" s="9">
        <v>0</v>
      </c>
      <c r="J8" s="9">
        <v>274962</v>
      </c>
      <c r="K8" s="1"/>
    </row>
    <row r="9" spans="1:11" x14ac:dyDescent="0.25">
      <c r="A9" s="11" t="s">
        <v>424</v>
      </c>
      <c r="B9" s="11" t="s">
        <v>425</v>
      </c>
      <c r="C9" s="11" t="s">
        <v>414</v>
      </c>
      <c r="D9" s="11" t="s">
        <v>411</v>
      </c>
      <c r="E9" s="11" t="s">
        <v>412</v>
      </c>
      <c r="F9" s="11" t="s">
        <v>421</v>
      </c>
      <c r="G9" s="9">
        <v>43227</v>
      </c>
      <c r="H9" s="9">
        <v>0</v>
      </c>
      <c r="I9" s="9">
        <v>0</v>
      </c>
      <c r="J9" s="9">
        <v>43227</v>
      </c>
      <c r="K9" s="1"/>
    </row>
    <row r="10" spans="1:11" x14ac:dyDescent="0.25">
      <c r="A10" s="11" t="s">
        <v>375</v>
      </c>
      <c r="B10" s="11" t="s">
        <v>425</v>
      </c>
      <c r="C10" s="11" t="s">
        <v>414</v>
      </c>
      <c r="D10" s="11" t="s">
        <v>408</v>
      </c>
      <c r="E10" s="11" t="s">
        <v>426</v>
      </c>
      <c r="F10" s="11" t="s">
        <v>427</v>
      </c>
      <c r="G10" s="9">
        <v>343498</v>
      </c>
      <c r="H10" s="9">
        <v>41944</v>
      </c>
      <c r="I10" s="9">
        <v>0</v>
      </c>
      <c r="J10" s="9">
        <v>385442</v>
      </c>
      <c r="K10" s="1"/>
    </row>
    <row r="11" spans="1:11" x14ac:dyDescent="0.25">
      <c r="A11" s="11" t="s">
        <v>366</v>
      </c>
      <c r="B11" s="11" t="s">
        <v>425</v>
      </c>
      <c r="C11" s="11" t="s">
        <v>428</v>
      </c>
      <c r="D11" s="11" t="s">
        <v>429</v>
      </c>
      <c r="E11" s="11" t="s">
        <v>409</v>
      </c>
      <c r="F11" s="11" t="s">
        <v>410</v>
      </c>
      <c r="G11" s="9">
        <v>199392</v>
      </c>
      <c r="H11" s="9">
        <v>0</v>
      </c>
      <c r="I11" s="9">
        <v>0</v>
      </c>
      <c r="J11" s="9">
        <v>199392</v>
      </c>
      <c r="K11" s="1"/>
    </row>
    <row r="12" spans="1:11" x14ac:dyDescent="0.25">
      <c r="A12" s="11" t="s">
        <v>233</v>
      </c>
      <c r="B12" s="11" t="s">
        <v>425</v>
      </c>
      <c r="C12" s="11" t="s">
        <v>430</v>
      </c>
      <c r="D12" s="11" t="s">
        <v>408</v>
      </c>
      <c r="E12" s="11" t="s">
        <v>426</v>
      </c>
      <c r="F12" s="11" t="s">
        <v>427</v>
      </c>
      <c r="G12" s="9">
        <v>380683</v>
      </c>
      <c r="H12" s="9">
        <v>19573</v>
      </c>
      <c r="I12" s="9">
        <v>0</v>
      </c>
      <c r="J12" s="9">
        <v>400256</v>
      </c>
      <c r="K12" s="1"/>
    </row>
    <row r="13" spans="1:11" x14ac:dyDescent="0.25">
      <c r="A13" s="11" t="s">
        <v>225</v>
      </c>
      <c r="B13" s="11" t="s">
        <v>406</v>
      </c>
      <c r="C13" s="11" t="s">
        <v>431</v>
      </c>
      <c r="D13" s="11" t="s">
        <v>422</v>
      </c>
      <c r="E13" s="11" t="s">
        <v>489</v>
      </c>
      <c r="F13" s="11" t="s">
        <v>433</v>
      </c>
      <c r="G13" s="9">
        <v>227596</v>
      </c>
      <c r="H13" s="9">
        <v>65088</v>
      </c>
      <c r="I13" s="9">
        <v>0</v>
      </c>
      <c r="J13" s="9">
        <v>292684</v>
      </c>
      <c r="K13" s="1"/>
    </row>
    <row r="14" spans="1:11" x14ac:dyDescent="0.25">
      <c r="A14" s="11" t="s">
        <v>347</v>
      </c>
      <c r="B14" s="11" t="s">
        <v>406</v>
      </c>
      <c r="C14" s="11" t="s">
        <v>428</v>
      </c>
      <c r="D14" s="11" t="s">
        <v>408</v>
      </c>
      <c r="E14" s="11" t="s">
        <v>489</v>
      </c>
      <c r="F14" s="11" t="s">
        <v>433</v>
      </c>
      <c r="G14" s="9">
        <v>234525</v>
      </c>
      <c r="H14" s="9">
        <v>112935</v>
      </c>
      <c r="I14" s="9">
        <v>0</v>
      </c>
      <c r="J14" s="9">
        <v>347460</v>
      </c>
      <c r="K14" s="1"/>
    </row>
    <row r="15" spans="1:11" x14ac:dyDescent="0.25">
      <c r="A15" s="11" t="s">
        <v>498</v>
      </c>
      <c r="B15" s="11" t="s">
        <v>406</v>
      </c>
      <c r="C15" s="11" t="s">
        <v>414</v>
      </c>
      <c r="D15" s="11" t="s">
        <v>411</v>
      </c>
      <c r="E15" s="11" t="s">
        <v>434</v>
      </c>
      <c r="F15" s="11" t="s">
        <v>434</v>
      </c>
      <c r="G15" s="9">
        <v>247969</v>
      </c>
      <c r="H15" s="9">
        <v>91559</v>
      </c>
      <c r="I15" s="9">
        <v>23917</v>
      </c>
      <c r="J15" s="9">
        <v>363445</v>
      </c>
      <c r="K15" s="1"/>
    </row>
    <row r="16" spans="1:11" x14ac:dyDescent="0.25">
      <c r="A16" s="11" t="s">
        <v>283</v>
      </c>
      <c r="B16" s="11" t="s">
        <v>435</v>
      </c>
      <c r="C16" s="11" t="s">
        <v>420</v>
      </c>
      <c r="D16" s="11" t="s">
        <v>411</v>
      </c>
      <c r="E16" s="11" t="s">
        <v>489</v>
      </c>
      <c r="F16" s="11" t="s">
        <v>433</v>
      </c>
      <c r="G16" s="9">
        <v>348665</v>
      </c>
      <c r="H16" s="9">
        <v>275163</v>
      </c>
      <c r="I16" s="9">
        <v>0</v>
      </c>
      <c r="J16" s="9">
        <v>623828</v>
      </c>
      <c r="K16" s="1"/>
    </row>
    <row r="17" spans="1:11" x14ac:dyDescent="0.25">
      <c r="A17" s="11" t="s">
        <v>226</v>
      </c>
      <c r="B17" s="11" t="s">
        <v>406</v>
      </c>
      <c r="C17" s="11" t="s">
        <v>436</v>
      </c>
      <c r="D17" s="11" t="s">
        <v>408</v>
      </c>
      <c r="E17" s="11" t="s">
        <v>489</v>
      </c>
      <c r="F17" s="11" t="s">
        <v>433</v>
      </c>
      <c r="G17" s="9">
        <v>203077</v>
      </c>
      <c r="H17" s="9">
        <v>146117</v>
      </c>
      <c r="I17" s="9">
        <v>0</v>
      </c>
      <c r="J17" s="9">
        <v>349194</v>
      </c>
      <c r="K17" s="1"/>
    </row>
    <row r="18" spans="1:11" x14ac:dyDescent="0.25">
      <c r="A18" s="11" t="s">
        <v>227</v>
      </c>
      <c r="B18" s="11" t="s">
        <v>406</v>
      </c>
      <c r="C18" s="11" t="s">
        <v>431</v>
      </c>
      <c r="D18" s="11" t="s">
        <v>422</v>
      </c>
      <c r="E18" s="11" t="s">
        <v>489</v>
      </c>
      <c r="F18" s="11" t="s">
        <v>433</v>
      </c>
      <c r="G18" s="9">
        <v>239596</v>
      </c>
      <c r="H18" s="9">
        <v>30391</v>
      </c>
      <c r="I18" s="9">
        <v>0</v>
      </c>
      <c r="J18" s="9">
        <v>269987</v>
      </c>
      <c r="K18" s="1"/>
    </row>
    <row r="19" spans="1:11" x14ac:dyDescent="0.25">
      <c r="A19" s="11" t="s">
        <v>297</v>
      </c>
      <c r="B19" s="11" t="s">
        <v>406</v>
      </c>
      <c r="C19" s="11" t="s">
        <v>414</v>
      </c>
      <c r="D19" s="11" t="s">
        <v>408</v>
      </c>
      <c r="E19" s="11" t="s">
        <v>489</v>
      </c>
      <c r="F19" s="11" t="s">
        <v>437</v>
      </c>
      <c r="G19" s="9">
        <v>246525</v>
      </c>
      <c r="H19" s="9">
        <v>181498</v>
      </c>
      <c r="I19" s="9">
        <v>0</v>
      </c>
      <c r="J19" s="9">
        <v>428023</v>
      </c>
      <c r="K19" s="1"/>
    </row>
    <row r="20" spans="1:11" x14ac:dyDescent="0.25">
      <c r="A20" s="11" t="s">
        <v>236</v>
      </c>
      <c r="B20" s="11" t="s">
        <v>406</v>
      </c>
      <c r="C20" s="11" t="s">
        <v>430</v>
      </c>
      <c r="D20" s="11" t="s">
        <v>408</v>
      </c>
      <c r="E20" s="11" t="s">
        <v>489</v>
      </c>
      <c r="F20" s="11" t="s">
        <v>437</v>
      </c>
      <c r="G20" s="9">
        <v>246525</v>
      </c>
      <c r="H20" s="9">
        <v>215137</v>
      </c>
      <c r="I20" s="9">
        <v>0</v>
      </c>
      <c r="J20" s="9">
        <v>461662</v>
      </c>
      <c r="K20" s="1"/>
    </row>
    <row r="21" spans="1:11" x14ac:dyDescent="0.25">
      <c r="A21" s="11" t="s">
        <v>250</v>
      </c>
      <c r="B21" s="11" t="s">
        <v>406</v>
      </c>
      <c r="C21" s="11" t="s">
        <v>420</v>
      </c>
      <c r="D21" s="11" t="s">
        <v>411</v>
      </c>
      <c r="E21" s="11" t="s">
        <v>489</v>
      </c>
      <c r="F21" s="11" t="s">
        <v>433</v>
      </c>
      <c r="G21" s="9">
        <v>245969</v>
      </c>
      <c r="H21" s="9">
        <v>48318</v>
      </c>
      <c r="I21" s="9">
        <v>0</v>
      </c>
      <c r="J21" s="9">
        <v>294287</v>
      </c>
      <c r="K21" s="1"/>
    </row>
    <row r="22" spans="1:11" x14ac:dyDescent="0.25">
      <c r="A22" s="11" t="s">
        <v>254</v>
      </c>
      <c r="B22" s="11" t="s">
        <v>435</v>
      </c>
      <c r="C22" s="11" t="s">
        <v>414</v>
      </c>
      <c r="D22" s="11" t="s">
        <v>411</v>
      </c>
      <c r="E22" s="11" t="s">
        <v>438</v>
      </c>
      <c r="F22" s="11" t="s">
        <v>439</v>
      </c>
      <c r="G22" s="9">
        <v>378609</v>
      </c>
      <c r="H22" s="9">
        <v>716186</v>
      </c>
      <c r="I22" s="9">
        <v>15400</v>
      </c>
      <c r="J22" s="9">
        <v>1110195</v>
      </c>
      <c r="K22" s="1"/>
    </row>
    <row r="23" spans="1:11" x14ac:dyDescent="0.25">
      <c r="A23" s="11" t="s">
        <v>298</v>
      </c>
      <c r="B23" s="11" t="s">
        <v>435</v>
      </c>
      <c r="C23" s="11" t="s">
        <v>430</v>
      </c>
      <c r="D23" s="11" t="s">
        <v>408</v>
      </c>
      <c r="E23" s="11" t="s">
        <v>438</v>
      </c>
      <c r="F23" s="11" t="s">
        <v>439</v>
      </c>
      <c r="G23" s="9">
        <v>312525</v>
      </c>
      <c r="H23" s="9">
        <v>0</v>
      </c>
      <c r="I23" s="9">
        <v>22993</v>
      </c>
      <c r="J23" s="9">
        <v>335518</v>
      </c>
      <c r="K23" s="1"/>
    </row>
    <row r="24" spans="1:11" x14ac:dyDescent="0.25">
      <c r="A24" s="11" t="s">
        <v>325</v>
      </c>
      <c r="B24" s="11" t="s">
        <v>406</v>
      </c>
      <c r="C24" s="11" t="s">
        <v>420</v>
      </c>
      <c r="D24" s="11" t="s">
        <v>408</v>
      </c>
      <c r="E24" s="11" t="s">
        <v>440</v>
      </c>
      <c r="F24" s="11" t="s">
        <v>440</v>
      </c>
      <c r="G24" s="9">
        <v>271657</v>
      </c>
      <c r="H24" s="9">
        <v>83431</v>
      </c>
      <c r="I24" s="9">
        <v>0</v>
      </c>
      <c r="J24" s="9">
        <v>355088</v>
      </c>
      <c r="K24" s="1"/>
    </row>
    <row r="25" spans="1:11" x14ac:dyDescent="0.25">
      <c r="A25" s="11" t="s">
        <v>369</v>
      </c>
      <c r="B25" s="11" t="s">
        <v>406</v>
      </c>
      <c r="C25" s="11" t="s">
        <v>420</v>
      </c>
      <c r="D25" s="11" t="s">
        <v>441</v>
      </c>
      <c r="E25" s="11" t="s">
        <v>442</v>
      </c>
      <c r="F25" s="11" t="s">
        <v>443</v>
      </c>
      <c r="G25" s="9">
        <v>623210</v>
      </c>
      <c r="H25" s="9">
        <v>0</v>
      </c>
      <c r="I25" s="9">
        <v>0</v>
      </c>
      <c r="J25" s="9">
        <v>623210</v>
      </c>
      <c r="K25" s="1"/>
    </row>
    <row r="26" spans="1:11" x14ac:dyDescent="0.25">
      <c r="A26" s="11" t="s">
        <v>267</v>
      </c>
      <c r="B26" s="11" t="s">
        <v>425</v>
      </c>
      <c r="C26" s="11" t="s">
        <v>436</v>
      </c>
      <c r="D26" s="11" t="s">
        <v>408</v>
      </c>
      <c r="E26" s="11" t="s">
        <v>426</v>
      </c>
      <c r="F26" s="11" t="s">
        <v>427</v>
      </c>
      <c r="G26" s="9">
        <v>188670</v>
      </c>
      <c r="H26" s="9">
        <v>8415</v>
      </c>
      <c r="I26" s="9">
        <v>0</v>
      </c>
      <c r="J26" s="9">
        <v>197085</v>
      </c>
      <c r="K26" s="1"/>
    </row>
    <row r="27" spans="1:11" x14ac:dyDescent="0.25">
      <c r="A27" s="11" t="s">
        <v>276</v>
      </c>
      <c r="B27" s="11" t="s">
        <v>406</v>
      </c>
      <c r="C27" s="11" t="s">
        <v>420</v>
      </c>
      <c r="D27" s="11" t="s">
        <v>408</v>
      </c>
      <c r="E27" s="11" t="s">
        <v>412</v>
      </c>
      <c r="F27" s="11" t="s">
        <v>421</v>
      </c>
      <c r="G27" s="9">
        <v>234796</v>
      </c>
      <c r="H27" s="9">
        <v>346115</v>
      </c>
      <c r="I27" s="9">
        <v>0</v>
      </c>
      <c r="J27" s="9">
        <v>580911</v>
      </c>
      <c r="K27" s="1"/>
    </row>
    <row r="28" spans="1:11" x14ac:dyDescent="0.25">
      <c r="A28" s="11" t="s">
        <v>490</v>
      </c>
      <c r="B28" s="11" t="s">
        <v>406</v>
      </c>
      <c r="C28" s="11" t="s">
        <v>430</v>
      </c>
      <c r="D28" s="11" t="s">
        <v>408</v>
      </c>
      <c r="E28" s="11" t="s">
        <v>442</v>
      </c>
      <c r="F28" s="11" t="s">
        <v>451</v>
      </c>
      <c r="G28" s="9">
        <v>440160</v>
      </c>
      <c r="H28" s="9">
        <v>0</v>
      </c>
      <c r="I28" s="9">
        <v>0</v>
      </c>
      <c r="J28" s="9">
        <v>440160</v>
      </c>
      <c r="K28" s="1"/>
    </row>
    <row r="29" spans="1:11" x14ac:dyDescent="0.25">
      <c r="A29" s="11" t="s">
        <v>321</v>
      </c>
      <c r="B29" s="11" t="s">
        <v>425</v>
      </c>
      <c r="C29" s="11" t="s">
        <v>444</v>
      </c>
      <c r="D29" s="11" t="s">
        <v>422</v>
      </c>
      <c r="E29" s="11" t="s">
        <v>418</v>
      </c>
      <c r="F29" s="11" t="s">
        <v>445</v>
      </c>
      <c r="G29" s="9">
        <v>140167</v>
      </c>
      <c r="H29" s="9">
        <v>21415</v>
      </c>
      <c r="I29" s="9">
        <v>0</v>
      </c>
      <c r="J29" s="9">
        <v>161582</v>
      </c>
      <c r="K29" s="1"/>
    </row>
    <row r="30" spans="1:11" x14ac:dyDescent="0.25">
      <c r="A30" s="11" t="s">
        <v>469</v>
      </c>
      <c r="B30" s="11" t="s">
        <v>417</v>
      </c>
      <c r="C30" s="11" t="s">
        <v>444</v>
      </c>
      <c r="D30" s="11" t="s">
        <v>417</v>
      </c>
      <c r="E30" s="11" t="s">
        <v>418</v>
      </c>
      <c r="F30" s="11" t="s">
        <v>419</v>
      </c>
      <c r="G30" s="9">
        <v>0</v>
      </c>
      <c r="H30" s="9">
        <v>51792</v>
      </c>
      <c r="I30" s="9">
        <v>43141</v>
      </c>
      <c r="J30" s="9">
        <v>94933</v>
      </c>
      <c r="K30" s="1"/>
    </row>
    <row r="31" spans="1:11" x14ac:dyDescent="0.25">
      <c r="A31" s="11" t="s">
        <v>223</v>
      </c>
      <c r="B31" s="11" t="s">
        <v>425</v>
      </c>
      <c r="C31" s="11" t="s">
        <v>491</v>
      </c>
      <c r="D31" s="11" t="s">
        <v>411</v>
      </c>
      <c r="E31" s="11" t="s">
        <v>426</v>
      </c>
      <c r="F31" s="11" t="s">
        <v>447</v>
      </c>
      <c r="G31" s="9">
        <v>273572</v>
      </c>
      <c r="H31" s="9">
        <v>86502</v>
      </c>
      <c r="I31" s="9">
        <v>0</v>
      </c>
      <c r="J31" s="9">
        <v>360074</v>
      </c>
      <c r="K31" s="1"/>
    </row>
    <row r="32" spans="1:11" x14ac:dyDescent="0.25">
      <c r="A32" s="11" t="s">
        <v>273</v>
      </c>
      <c r="B32" s="11" t="s">
        <v>425</v>
      </c>
      <c r="C32" s="11" t="s">
        <v>430</v>
      </c>
      <c r="D32" s="11" t="s">
        <v>408</v>
      </c>
      <c r="E32" s="11" t="s">
        <v>426</v>
      </c>
      <c r="F32" s="11" t="s">
        <v>447</v>
      </c>
      <c r="G32" s="9">
        <v>161250</v>
      </c>
      <c r="H32" s="9">
        <v>18593</v>
      </c>
      <c r="I32" s="9">
        <v>0</v>
      </c>
      <c r="J32" s="9">
        <v>179843</v>
      </c>
      <c r="K32" s="1"/>
    </row>
    <row r="33" spans="1:11" x14ac:dyDescent="0.25">
      <c r="A33" s="11" t="s">
        <v>448</v>
      </c>
      <c r="B33" s="11" t="s">
        <v>425</v>
      </c>
      <c r="C33" s="11" t="s">
        <v>444</v>
      </c>
      <c r="D33" s="11" t="s">
        <v>411</v>
      </c>
      <c r="E33" s="11" t="s">
        <v>426</v>
      </c>
      <c r="F33" s="11" t="s">
        <v>447</v>
      </c>
      <c r="G33" s="9">
        <v>392993</v>
      </c>
      <c r="H33" s="9">
        <v>140577</v>
      </c>
      <c r="I33" s="9">
        <v>0</v>
      </c>
      <c r="J33" s="9">
        <v>533570</v>
      </c>
      <c r="K33" s="1"/>
    </row>
    <row r="34" spans="1:11" x14ac:dyDescent="0.25">
      <c r="A34" s="11" t="s">
        <v>293</v>
      </c>
      <c r="B34" s="11" t="s">
        <v>406</v>
      </c>
      <c r="C34" s="11" t="s">
        <v>491</v>
      </c>
      <c r="D34" s="11" t="s">
        <v>441</v>
      </c>
      <c r="E34" s="11" t="s">
        <v>442</v>
      </c>
      <c r="F34" s="11" t="s">
        <v>443</v>
      </c>
      <c r="G34" s="9">
        <v>630156</v>
      </c>
      <c r="H34" s="9">
        <v>28448</v>
      </c>
      <c r="I34" s="9">
        <v>0</v>
      </c>
      <c r="J34" s="9">
        <v>658604</v>
      </c>
      <c r="K34" s="1"/>
    </row>
    <row r="35" spans="1:11" x14ac:dyDescent="0.25">
      <c r="A35" s="11" t="s">
        <v>389</v>
      </c>
      <c r="B35" s="11" t="s">
        <v>425</v>
      </c>
      <c r="C35" s="11" t="s">
        <v>430</v>
      </c>
      <c r="D35" s="11" t="s">
        <v>408</v>
      </c>
      <c r="E35" s="11" t="s">
        <v>412</v>
      </c>
      <c r="F35" s="11" t="s">
        <v>421</v>
      </c>
      <c r="G35" s="9">
        <v>160301</v>
      </c>
      <c r="H35" s="9">
        <v>48962</v>
      </c>
      <c r="I35" s="20">
        <v>55465</v>
      </c>
      <c r="J35" s="9">
        <v>264728</v>
      </c>
      <c r="K35" s="1"/>
    </row>
    <row r="36" spans="1:11" x14ac:dyDescent="0.25">
      <c r="A36" s="11" t="s">
        <v>281</v>
      </c>
      <c r="B36" s="11" t="s">
        <v>406</v>
      </c>
      <c r="C36" s="11" t="s">
        <v>407</v>
      </c>
      <c r="D36" s="11" t="s">
        <v>408</v>
      </c>
      <c r="E36" s="11" t="s">
        <v>426</v>
      </c>
      <c r="F36" s="11" t="s">
        <v>449</v>
      </c>
      <c r="G36" s="9">
        <v>246525</v>
      </c>
      <c r="H36" s="9">
        <v>0</v>
      </c>
      <c r="I36" s="9">
        <v>0</v>
      </c>
      <c r="J36" s="9">
        <v>246525</v>
      </c>
      <c r="K36" s="1"/>
    </row>
    <row r="37" spans="1:11" x14ac:dyDescent="0.25">
      <c r="A37" s="11" t="s">
        <v>259</v>
      </c>
      <c r="B37" s="11" t="s">
        <v>425</v>
      </c>
      <c r="C37" s="11" t="s">
        <v>414</v>
      </c>
      <c r="D37" s="11" t="s">
        <v>411</v>
      </c>
      <c r="E37" s="11" t="s">
        <v>442</v>
      </c>
      <c r="F37" s="11" t="s">
        <v>450</v>
      </c>
      <c r="G37" s="9">
        <v>174106</v>
      </c>
      <c r="H37" s="9">
        <v>214364</v>
      </c>
      <c r="I37" s="9">
        <v>0</v>
      </c>
      <c r="J37" s="9">
        <v>388470</v>
      </c>
      <c r="K37" s="1"/>
    </row>
    <row r="38" spans="1:11" x14ac:dyDescent="0.25">
      <c r="A38" s="11" t="s">
        <v>374</v>
      </c>
      <c r="B38" s="11" t="s">
        <v>425</v>
      </c>
      <c r="C38" s="11" t="s">
        <v>430</v>
      </c>
      <c r="D38" s="11" t="s">
        <v>422</v>
      </c>
      <c r="E38" s="11" t="s">
        <v>418</v>
      </c>
      <c r="F38" s="11" t="s">
        <v>445</v>
      </c>
      <c r="G38" s="9">
        <v>145456</v>
      </c>
      <c r="H38" s="9">
        <v>0</v>
      </c>
      <c r="I38" s="9">
        <v>0</v>
      </c>
      <c r="J38" s="9">
        <v>145456</v>
      </c>
      <c r="K38" s="1"/>
    </row>
    <row r="39" spans="1:11" x14ac:dyDescent="0.25">
      <c r="A39" s="11" t="s">
        <v>383</v>
      </c>
      <c r="B39" s="11" t="s">
        <v>406</v>
      </c>
      <c r="C39" s="11" t="s">
        <v>470</v>
      </c>
      <c r="D39" s="11" t="s">
        <v>411</v>
      </c>
      <c r="E39" s="11" t="s">
        <v>489</v>
      </c>
      <c r="F39" s="11" t="s">
        <v>433</v>
      </c>
      <c r="G39" s="9">
        <v>0</v>
      </c>
      <c r="H39" s="9">
        <v>19830</v>
      </c>
      <c r="I39" s="9">
        <v>0</v>
      </c>
      <c r="J39" s="9">
        <v>19830</v>
      </c>
      <c r="K39" s="1"/>
    </row>
    <row r="40" spans="1:11" x14ac:dyDescent="0.25">
      <c r="A40" s="11" t="s">
        <v>257</v>
      </c>
      <c r="B40" s="11" t="s">
        <v>435</v>
      </c>
      <c r="C40" s="11" t="s">
        <v>430</v>
      </c>
      <c r="D40" s="11" t="s">
        <v>408</v>
      </c>
      <c r="E40" s="11" t="s">
        <v>438</v>
      </c>
      <c r="F40" s="11" t="s">
        <v>439</v>
      </c>
      <c r="G40" s="9">
        <v>326718</v>
      </c>
      <c r="H40" s="9">
        <v>150607</v>
      </c>
      <c r="I40" s="9">
        <v>63793</v>
      </c>
      <c r="J40" s="9">
        <v>541118</v>
      </c>
      <c r="K40" s="1"/>
    </row>
    <row r="41" spans="1:11" x14ac:dyDescent="0.25">
      <c r="A41" s="11" t="s">
        <v>378</v>
      </c>
      <c r="B41" s="11" t="s">
        <v>406</v>
      </c>
      <c r="C41" s="11" t="s">
        <v>428</v>
      </c>
      <c r="D41" s="11" t="s">
        <v>441</v>
      </c>
      <c r="E41" s="11" t="s">
        <v>442</v>
      </c>
      <c r="F41" s="11" t="s">
        <v>451</v>
      </c>
      <c r="G41" s="9">
        <v>807431</v>
      </c>
      <c r="H41" s="9">
        <v>195528</v>
      </c>
      <c r="I41" s="9">
        <v>510500</v>
      </c>
      <c r="J41" s="9">
        <v>1513459</v>
      </c>
      <c r="K41" s="1"/>
    </row>
    <row r="42" spans="1:11" x14ac:dyDescent="0.25">
      <c r="A42" s="11" t="s">
        <v>242</v>
      </c>
      <c r="B42" s="11" t="s">
        <v>406</v>
      </c>
      <c r="C42" s="11" t="s">
        <v>430</v>
      </c>
      <c r="D42" s="11" t="s">
        <v>408</v>
      </c>
      <c r="E42" s="11" t="s">
        <v>442</v>
      </c>
      <c r="F42" s="11" t="s">
        <v>452</v>
      </c>
      <c r="G42" s="9">
        <v>247379</v>
      </c>
      <c r="H42" s="9">
        <v>13360</v>
      </c>
      <c r="I42" s="9">
        <v>0</v>
      </c>
      <c r="J42" s="9">
        <v>260739</v>
      </c>
      <c r="K42" s="1"/>
    </row>
    <row r="43" spans="1:11" x14ac:dyDescent="0.25">
      <c r="A43" s="11" t="s">
        <v>361</v>
      </c>
      <c r="B43" s="11" t="s">
        <v>406</v>
      </c>
      <c r="C43" s="11" t="s">
        <v>420</v>
      </c>
      <c r="D43" s="11" t="s">
        <v>411</v>
      </c>
      <c r="E43" s="11" t="s">
        <v>442</v>
      </c>
      <c r="F43" s="11" t="s">
        <v>452</v>
      </c>
      <c r="G43" s="9">
        <v>241969</v>
      </c>
      <c r="H43" s="9">
        <v>0</v>
      </c>
      <c r="I43" s="9">
        <v>0</v>
      </c>
      <c r="J43" s="9">
        <v>241969</v>
      </c>
      <c r="K43" s="1"/>
    </row>
    <row r="44" spans="1:11" x14ac:dyDescent="0.25">
      <c r="A44" s="11" t="s">
        <v>323</v>
      </c>
      <c r="B44" s="11" t="s">
        <v>406</v>
      </c>
      <c r="C44" s="11" t="s">
        <v>407</v>
      </c>
      <c r="D44" s="11" t="s">
        <v>408</v>
      </c>
      <c r="E44" s="11" t="s">
        <v>440</v>
      </c>
      <c r="F44" s="11" t="s">
        <v>440</v>
      </c>
      <c r="G44" s="9">
        <v>247474</v>
      </c>
      <c r="H44" s="9">
        <v>66894</v>
      </c>
      <c r="I44" s="9">
        <v>0</v>
      </c>
      <c r="J44" s="9">
        <v>314368</v>
      </c>
      <c r="K44" s="1"/>
    </row>
    <row r="45" spans="1:11" x14ac:dyDescent="0.25">
      <c r="A45" s="11" t="s">
        <v>471</v>
      </c>
      <c r="B45" s="11" t="s">
        <v>406</v>
      </c>
      <c r="C45" s="11" t="s">
        <v>470</v>
      </c>
      <c r="D45" s="11" t="s">
        <v>411</v>
      </c>
      <c r="E45" s="11" t="s">
        <v>442</v>
      </c>
      <c r="F45" s="11" t="s">
        <v>451</v>
      </c>
      <c r="G45" s="9">
        <v>394604</v>
      </c>
      <c r="H45" s="9">
        <v>0</v>
      </c>
      <c r="I45" s="9">
        <v>0</v>
      </c>
      <c r="J45" s="9">
        <v>394604</v>
      </c>
      <c r="K45" s="1"/>
    </row>
    <row r="46" spans="1:11" x14ac:dyDescent="0.25">
      <c r="A46" s="11" t="s">
        <v>243</v>
      </c>
      <c r="B46" s="11" t="s">
        <v>406</v>
      </c>
      <c r="C46" s="11" t="s">
        <v>470</v>
      </c>
      <c r="D46" s="11" t="s">
        <v>411</v>
      </c>
      <c r="E46" s="11" t="s">
        <v>442</v>
      </c>
      <c r="F46" s="11" t="s">
        <v>452</v>
      </c>
      <c r="G46" s="9">
        <v>254969</v>
      </c>
      <c r="H46" s="9">
        <v>11472</v>
      </c>
      <c r="I46" s="9">
        <v>91713</v>
      </c>
      <c r="J46" s="9">
        <v>358154</v>
      </c>
      <c r="K46" s="1"/>
    </row>
    <row r="47" spans="1:11" x14ac:dyDescent="0.25">
      <c r="A47" s="11" t="s">
        <v>232</v>
      </c>
      <c r="B47" s="11" t="s">
        <v>406</v>
      </c>
      <c r="C47" s="11" t="s">
        <v>492</v>
      </c>
      <c r="D47" s="11" t="s">
        <v>411</v>
      </c>
      <c r="E47" s="11" t="s">
        <v>442</v>
      </c>
      <c r="F47" s="11" t="s">
        <v>452</v>
      </c>
      <c r="G47" s="9">
        <v>249157</v>
      </c>
      <c r="H47" s="9">
        <v>35273</v>
      </c>
      <c r="I47" s="9">
        <v>0</v>
      </c>
      <c r="J47" s="9">
        <v>284430</v>
      </c>
      <c r="K47" s="1"/>
    </row>
    <row r="48" spans="1:11" x14ac:dyDescent="0.25">
      <c r="A48" s="11" t="s">
        <v>364</v>
      </c>
      <c r="B48" s="11" t="s">
        <v>406</v>
      </c>
      <c r="C48" s="11" t="s">
        <v>407</v>
      </c>
      <c r="D48" s="11" t="s">
        <v>408</v>
      </c>
      <c r="E48" s="11" t="s">
        <v>442</v>
      </c>
      <c r="F48" s="11" t="s">
        <v>452</v>
      </c>
      <c r="G48" s="9">
        <v>237902</v>
      </c>
      <c r="H48" s="9">
        <v>0</v>
      </c>
      <c r="I48" s="9">
        <v>0</v>
      </c>
      <c r="J48" s="9">
        <v>237902</v>
      </c>
      <c r="K48" s="1"/>
    </row>
    <row r="49" spans="1:11" x14ac:dyDescent="0.25">
      <c r="A49" s="11" t="s">
        <v>264</v>
      </c>
      <c r="B49" s="11" t="s">
        <v>406</v>
      </c>
      <c r="C49" s="11" t="s">
        <v>436</v>
      </c>
      <c r="D49" s="11" t="s">
        <v>408</v>
      </c>
      <c r="E49" s="11" t="s">
        <v>442</v>
      </c>
      <c r="F49" s="11" t="s">
        <v>452</v>
      </c>
      <c r="G49" s="9">
        <v>247379</v>
      </c>
      <c r="H49" s="9">
        <v>20958</v>
      </c>
      <c r="I49" s="9">
        <v>14000</v>
      </c>
      <c r="J49" s="9">
        <v>282337</v>
      </c>
      <c r="K49" s="1"/>
    </row>
    <row r="50" spans="1:11" x14ac:dyDescent="0.25">
      <c r="A50" s="11" t="s">
        <v>473</v>
      </c>
      <c r="B50" s="11" t="s">
        <v>417</v>
      </c>
      <c r="C50" s="11" t="s">
        <v>491</v>
      </c>
      <c r="D50" s="11" t="s">
        <v>417</v>
      </c>
      <c r="E50" s="11" t="s">
        <v>418</v>
      </c>
      <c r="F50" s="11" t="s">
        <v>419</v>
      </c>
      <c r="G50" s="9">
        <v>0</v>
      </c>
      <c r="H50" s="9">
        <v>16227</v>
      </c>
      <c r="I50" s="9">
        <v>0</v>
      </c>
      <c r="J50" s="9">
        <v>16227</v>
      </c>
      <c r="K50" s="1"/>
    </row>
    <row r="51" spans="1:11" x14ac:dyDescent="0.25">
      <c r="A51" s="11" t="s">
        <v>340</v>
      </c>
      <c r="B51" s="11" t="s">
        <v>425</v>
      </c>
      <c r="C51" s="11" t="s">
        <v>420</v>
      </c>
      <c r="D51" s="11" t="s">
        <v>408</v>
      </c>
      <c r="E51" s="11" t="s">
        <v>418</v>
      </c>
      <c r="F51" s="11" t="s">
        <v>445</v>
      </c>
      <c r="G51" s="9">
        <v>251442</v>
      </c>
      <c r="H51" s="9">
        <v>0</v>
      </c>
      <c r="I51" s="9">
        <v>0</v>
      </c>
      <c r="J51" s="9">
        <v>251442</v>
      </c>
      <c r="K51" s="1"/>
    </row>
    <row r="52" spans="1:11" x14ac:dyDescent="0.25">
      <c r="A52" s="11" t="s">
        <v>464</v>
      </c>
      <c r="B52" s="11" t="s">
        <v>425</v>
      </c>
      <c r="C52" s="11" t="s">
        <v>494</v>
      </c>
      <c r="D52" s="11" t="s">
        <v>411</v>
      </c>
      <c r="E52" s="11" t="s">
        <v>426</v>
      </c>
      <c r="F52" s="11" t="s">
        <v>447</v>
      </c>
      <c r="G52" s="9">
        <v>568969</v>
      </c>
      <c r="H52" s="9">
        <v>97859</v>
      </c>
      <c r="I52" s="9">
        <v>0</v>
      </c>
      <c r="J52" s="9">
        <v>666828</v>
      </c>
      <c r="K52" s="1"/>
    </row>
    <row r="53" spans="1:11" x14ac:dyDescent="0.25">
      <c r="A53" s="11" t="s">
        <v>388</v>
      </c>
      <c r="B53" s="11" t="s">
        <v>425</v>
      </c>
      <c r="C53" s="11" t="s">
        <v>430</v>
      </c>
      <c r="D53" s="11" t="s">
        <v>408</v>
      </c>
      <c r="E53" s="11" t="s">
        <v>418</v>
      </c>
      <c r="F53" s="11" t="s">
        <v>419</v>
      </c>
      <c r="G53" s="9">
        <v>41114</v>
      </c>
      <c r="H53" s="9">
        <v>10156</v>
      </c>
      <c r="I53" s="9">
        <v>0</v>
      </c>
      <c r="J53" s="9">
        <v>51270</v>
      </c>
      <c r="K53" s="1"/>
    </row>
    <row r="54" spans="1:11" x14ac:dyDescent="0.25">
      <c r="A54" s="11" t="s">
        <v>287</v>
      </c>
      <c r="B54" s="11" t="s">
        <v>425</v>
      </c>
      <c r="C54" s="11" t="s">
        <v>407</v>
      </c>
      <c r="D54" s="11" t="s">
        <v>408</v>
      </c>
      <c r="E54" s="11" t="s">
        <v>426</v>
      </c>
      <c r="F54" s="11" t="s">
        <v>427</v>
      </c>
      <c r="G54" s="9">
        <v>294396</v>
      </c>
      <c r="H54" s="9">
        <v>8415</v>
      </c>
      <c r="I54" s="9">
        <v>0</v>
      </c>
      <c r="J54" s="9">
        <v>302811</v>
      </c>
      <c r="K54" s="1"/>
    </row>
    <row r="55" spans="1:11" x14ac:dyDescent="0.25">
      <c r="A55" s="11" t="s">
        <v>394</v>
      </c>
      <c r="B55" s="11" t="s">
        <v>425</v>
      </c>
      <c r="C55" s="11" t="s">
        <v>436</v>
      </c>
      <c r="D55" s="11" t="s">
        <v>422</v>
      </c>
      <c r="E55" s="11" t="s">
        <v>418</v>
      </c>
      <c r="F55" s="11" t="s">
        <v>445</v>
      </c>
      <c r="G55" s="9">
        <v>28381</v>
      </c>
      <c r="H55" s="9">
        <v>0</v>
      </c>
      <c r="I55" s="9">
        <v>0</v>
      </c>
      <c r="J55" s="9">
        <v>28381</v>
      </c>
      <c r="K55" s="1"/>
    </row>
    <row r="56" spans="1:11" x14ac:dyDescent="0.25">
      <c r="A56" s="11" t="s">
        <v>295</v>
      </c>
      <c r="B56" s="11" t="s">
        <v>406</v>
      </c>
      <c r="C56" s="11" t="s">
        <v>420</v>
      </c>
      <c r="D56" s="11" t="s">
        <v>429</v>
      </c>
      <c r="E56" s="11" t="s">
        <v>412</v>
      </c>
      <c r="F56" s="11" t="s">
        <v>421</v>
      </c>
      <c r="G56" s="9">
        <v>434660</v>
      </c>
      <c r="H56" s="9">
        <v>0</v>
      </c>
      <c r="I56" s="9">
        <v>0</v>
      </c>
      <c r="J56" s="9">
        <v>434660</v>
      </c>
      <c r="K56" s="1"/>
    </row>
    <row r="57" spans="1:11" x14ac:dyDescent="0.25">
      <c r="A57" s="11" t="s">
        <v>371</v>
      </c>
      <c r="B57" s="11" t="s">
        <v>425</v>
      </c>
      <c r="C57" s="11" t="s">
        <v>407</v>
      </c>
      <c r="D57" s="11" t="s">
        <v>408</v>
      </c>
      <c r="E57" s="11" t="s">
        <v>418</v>
      </c>
      <c r="F57" s="11" t="s">
        <v>445</v>
      </c>
      <c r="G57" s="9">
        <v>160301</v>
      </c>
      <c r="H57" s="9">
        <v>0</v>
      </c>
      <c r="I57" s="9">
        <v>0</v>
      </c>
      <c r="J57" s="9">
        <v>160301</v>
      </c>
      <c r="K57" s="1"/>
    </row>
    <row r="58" spans="1:11" x14ac:dyDescent="0.25">
      <c r="A58" s="11" t="s">
        <v>253</v>
      </c>
      <c r="B58" s="11" t="s">
        <v>406</v>
      </c>
      <c r="C58" s="11" t="s">
        <v>430</v>
      </c>
      <c r="D58" s="11" t="s">
        <v>408</v>
      </c>
      <c r="E58" s="11" t="s">
        <v>412</v>
      </c>
      <c r="F58" s="11" t="s">
        <v>421</v>
      </c>
      <c r="G58" s="9">
        <v>246781</v>
      </c>
      <c r="H58" s="9">
        <v>46100</v>
      </c>
      <c r="I58" s="9">
        <v>0</v>
      </c>
      <c r="J58" s="9">
        <v>292881</v>
      </c>
      <c r="K58" s="1"/>
    </row>
    <row r="59" spans="1:11" x14ac:dyDescent="0.25">
      <c r="A59" s="11" t="s">
        <v>356</v>
      </c>
      <c r="B59" s="11" t="s">
        <v>453</v>
      </c>
      <c r="C59" s="11" t="s">
        <v>420</v>
      </c>
      <c r="D59" s="11" t="s">
        <v>429</v>
      </c>
      <c r="E59" s="11" t="s">
        <v>442</v>
      </c>
      <c r="F59" s="11" t="s">
        <v>454</v>
      </c>
      <c r="G59" s="9">
        <v>153246</v>
      </c>
      <c r="H59" s="9">
        <v>42637</v>
      </c>
      <c r="I59" s="9">
        <v>0</v>
      </c>
      <c r="J59" s="9">
        <v>195883</v>
      </c>
      <c r="K59" s="1"/>
    </row>
    <row r="60" spans="1:11" x14ac:dyDescent="0.25">
      <c r="A60" s="11" t="s">
        <v>360</v>
      </c>
      <c r="B60" s="11" t="s">
        <v>425</v>
      </c>
      <c r="C60" s="11" t="s">
        <v>428</v>
      </c>
      <c r="D60" s="11" t="s">
        <v>408</v>
      </c>
      <c r="E60" s="11" t="s">
        <v>409</v>
      </c>
      <c r="F60" s="11" t="s">
        <v>410</v>
      </c>
      <c r="G60" s="9">
        <v>148601</v>
      </c>
      <c r="H60" s="9">
        <v>17932</v>
      </c>
      <c r="I60" s="9">
        <v>0</v>
      </c>
      <c r="J60" s="9">
        <v>166533</v>
      </c>
      <c r="K60" s="1"/>
    </row>
    <row r="61" spans="1:11" x14ac:dyDescent="0.25">
      <c r="A61" s="11" t="s">
        <v>384</v>
      </c>
      <c r="B61" s="11" t="s">
        <v>425</v>
      </c>
      <c r="C61" s="11" t="s">
        <v>430</v>
      </c>
      <c r="D61" s="11" t="s">
        <v>408</v>
      </c>
      <c r="E61" s="11" t="s">
        <v>409</v>
      </c>
      <c r="F61" s="11" t="s">
        <v>455</v>
      </c>
      <c r="G61" s="9">
        <v>152301</v>
      </c>
      <c r="H61" s="9">
        <v>0</v>
      </c>
      <c r="I61" s="9">
        <v>0</v>
      </c>
      <c r="J61" s="9">
        <v>152301</v>
      </c>
      <c r="K61" s="1"/>
    </row>
    <row r="62" spans="1:11" x14ac:dyDescent="0.25">
      <c r="A62" s="11" t="s">
        <v>341</v>
      </c>
      <c r="B62" s="11" t="s">
        <v>425</v>
      </c>
      <c r="C62" s="11" t="s">
        <v>414</v>
      </c>
      <c r="D62" s="11" t="s">
        <v>411</v>
      </c>
      <c r="E62" s="11" t="s">
        <v>409</v>
      </c>
      <c r="F62" s="11" t="s">
        <v>455</v>
      </c>
      <c r="G62" s="9">
        <v>165988</v>
      </c>
      <c r="H62" s="9">
        <v>36462</v>
      </c>
      <c r="I62" s="9">
        <v>0</v>
      </c>
      <c r="J62" s="9">
        <v>202450</v>
      </c>
      <c r="K62" s="1"/>
    </row>
    <row r="63" spans="1:11" x14ac:dyDescent="0.25">
      <c r="A63" s="11" t="s">
        <v>238</v>
      </c>
      <c r="B63" s="11" t="s">
        <v>435</v>
      </c>
      <c r="C63" s="11" t="s">
        <v>488</v>
      </c>
      <c r="D63" s="11" t="s">
        <v>411</v>
      </c>
      <c r="E63" s="11" t="s">
        <v>442</v>
      </c>
      <c r="F63" s="11" t="s">
        <v>456</v>
      </c>
      <c r="G63" s="9">
        <v>1335371</v>
      </c>
      <c r="H63" s="9">
        <v>0</v>
      </c>
      <c r="I63" s="9">
        <v>275256</v>
      </c>
      <c r="J63" s="9">
        <v>1610627</v>
      </c>
      <c r="K63" s="1"/>
    </row>
    <row r="64" spans="1:11" x14ac:dyDescent="0.25">
      <c r="A64" s="11" t="s">
        <v>322</v>
      </c>
      <c r="B64" s="11" t="s">
        <v>435</v>
      </c>
      <c r="C64" s="11" t="s">
        <v>430</v>
      </c>
      <c r="D64" s="11" t="s">
        <v>408</v>
      </c>
      <c r="E64" s="11" t="s">
        <v>440</v>
      </c>
      <c r="F64" s="11" t="s">
        <v>440</v>
      </c>
      <c r="G64" s="9">
        <v>450971</v>
      </c>
      <c r="H64" s="9">
        <v>0</v>
      </c>
      <c r="I64" s="9">
        <v>0</v>
      </c>
      <c r="J64" s="9">
        <v>450971</v>
      </c>
      <c r="K64" s="1"/>
    </row>
    <row r="65" spans="1:11" x14ac:dyDescent="0.25">
      <c r="A65" s="11" t="s">
        <v>261</v>
      </c>
      <c r="B65" s="11" t="s">
        <v>425</v>
      </c>
      <c r="C65" s="11" t="s">
        <v>431</v>
      </c>
      <c r="D65" s="11" t="s">
        <v>422</v>
      </c>
      <c r="E65" s="11" t="s">
        <v>426</v>
      </c>
      <c r="F65" s="11" t="s">
        <v>427</v>
      </c>
      <c r="G65" s="9">
        <v>79081</v>
      </c>
      <c r="H65" s="9">
        <v>0</v>
      </c>
      <c r="I65" s="9">
        <v>0</v>
      </c>
      <c r="J65" s="9">
        <v>79081</v>
      </c>
      <c r="K65" s="1"/>
    </row>
    <row r="66" spans="1:11" x14ac:dyDescent="0.25">
      <c r="A66" s="11" t="s">
        <v>475</v>
      </c>
      <c r="B66" s="11" t="s">
        <v>425</v>
      </c>
      <c r="C66" s="11" t="s">
        <v>436</v>
      </c>
      <c r="D66" s="11" t="s">
        <v>408</v>
      </c>
      <c r="E66" s="11" t="s">
        <v>418</v>
      </c>
      <c r="F66" s="11" t="s">
        <v>445</v>
      </c>
      <c r="G66" s="9">
        <v>160301</v>
      </c>
      <c r="H66" s="9">
        <v>0</v>
      </c>
      <c r="I66" s="9">
        <v>0</v>
      </c>
      <c r="J66" s="9">
        <v>160301</v>
      </c>
      <c r="K66" s="1"/>
    </row>
    <row r="67" spans="1:11" x14ac:dyDescent="0.25">
      <c r="A67" s="11" t="s">
        <v>324</v>
      </c>
      <c r="B67" s="11" t="s">
        <v>406</v>
      </c>
      <c r="C67" s="11" t="s">
        <v>430</v>
      </c>
      <c r="D67" s="11" t="s">
        <v>408</v>
      </c>
      <c r="E67" s="11" t="s">
        <v>440</v>
      </c>
      <c r="F67" s="11" t="s">
        <v>440</v>
      </c>
      <c r="G67" s="9">
        <v>246981</v>
      </c>
      <c r="H67" s="9">
        <v>13000</v>
      </c>
      <c r="I67" s="9">
        <v>0</v>
      </c>
      <c r="J67" s="9">
        <v>259981</v>
      </c>
      <c r="K67" s="1"/>
    </row>
    <row r="68" spans="1:11" x14ac:dyDescent="0.25">
      <c r="A68" s="11" t="s">
        <v>229</v>
      </c>
      <c r="B68" s="11" t="s">
        <v>435</v>
      </c>
      <c r="C68" s="11" t="s">
        <v>414</v>
      </c>
      <c r="D68" s="11" t="s">
        <v>411</v>
      </c>
      <c r="E68" s="11" t="s">
        <v>438</v>
      </c>
      <c r="F68" s="11" t="s">
        <v>439</v>
      </c>
      <c r="G68" s="9">
        <v>324905</v>
      </c>
      <c r="H68" s="9">
        <v>0</v>
      </c>
      <c r="I68" s="9">
        <v>0</v>
      </c>
      <c r="J68" s="9">
        <v>324905</v>
      </c>
      <c r="K68" s="1"/>
    </row>
    <row r="69" spans="1:11" x14ac:dyDescent="0.25">
      <c r="A69" s="11" t="s">
        <v>270</v>
      </c>
      <c r="B69" s="11" t="s">
        <v>425</v>
      </c>
      <c r="C69" s="11" t="s">
        <v>444</v>
      </c>
      <c r="D69" s="11" t="s">
        <v>411</v>
      </c>
      <c r="E69" s="11" t="s">
        <v>418</v>
      </c>
      <c r="F69" s="11" t="s">
        <v>445</v>
      </c>
      <c r="G69" s="9">
        <v>159144</v>
      </c>
      <c r="H69" s="9">
        <v>0</v>
      </c>
      <c r="I69" s="9">
        <v>0</v>
      </c>
      <c r="J69" s="9">
        <v>159144</v>
      </c>
      <c r="K69" s="1"/>
    </row>
    <row r="70" spans="1:11" x14ac:dyDescent="0.25">
      <c r="A70" s="11" t="s">
        <v>234</v>
      </c>
      <c r="B70" s="11" t="s">
        <v>435</v>
      </c>
      <c r="C70" s="11" t="s">
        <v>430</v>
      </c>
      <c r="D70" s="11" t="s">
        <v>408</v>
      </c>
      <c r="E70" s="11" t="s">
        <v>442</v>
      </c>
      <c r="F70" s="11" t="s">
        <v>456</v>
      </c>
      <c r="G70" s="9">
        <v>1407831</v>
      </c>
      <c r="H70" s="9">
        <v>0</v>
      </c>
      <c r="I70" s="9">
        <v>318228</v>
      </c>
      <c r="J70" s="9">
        <v>1726059</v>
      </c>
      <c r="K70" s="1"/>
    </row>
    <row r="71" spans="1:11" x14ac:dyDescent="0.25">
      <c r="A71" s="11" t="s">
        <v>235</v>
      </c>
      <c r="B71" s="11" t="s">
        <v>435</v>
      </c>
      <c r="C71" s="11" t="s">
        <v>420</v>
      </c>
      <c r="D71" s="11" t="s">
        <v>411</v>
      </c>
      <c r="E71" s="11" t="s">
        <v>442</v>
      </c>
      <c r="F71" s="11" t="s">
        <v>456</v>
      </c>
      <c r="G71" s="9">
        <v>1611372</v>
      </c>
      <c r="H71" s="9">
        <v>0</v>
      </c>
      <c r="I71" s="9">
        <v>264579</v>
      </c>
      <c r="J71" s="9">
        <v>1875951</v>
      </c>
      <c r="K71" s="1"/>
    </row>
    <row r="72" spans="1:11" x14ac:dyDescent="0.25">
      <c r="A72" s="11" t="s">
        <v>230</v>
      </c>
      <c r="B72" s="11" t="s">
        <v>406</v>
      </c>
      <c r="C72" s="11" t="s">
        <v>420</v>
      </c>
      <c r="D72" s="11" t="s">
        <v>422</v>
      </c>
      <c r="E72" s="11" t="s">
        <v>412</v>
      </c>
      <c r="F72" s="11" t="s">
        <v>423</v>
      </c>
      <c r="G72" s="9">
        <v>227596</v>
      </c>
      <c r="H72" s="9">
        <v>0</v>
      </c>
      <c r="I72" s="9">
        <v>0</v>
      </c>
      <c r="J72" s="9">
        <v>227596</v>
      </c>
      <c r="K72" s="1"/>
    </row>
    <row r="73" spans="1:11" x14ac:dyDescent="0.25">
      <c r="A73" s="11" t="s">
        <v>248</v>
      </c>
      <c r="B73" s="11" t="s">
        <v>406</v>
      </c>
      <c r="C73" s="11" t="s">
        <v>444</v>
      </c>
      <c r="D73" s="11" t="s">
        <v>422</v>
      </c>
      <c r="E73" s="11" t="s">
        <v>412</v>
      </c>
      <c r="F73" s="11" t="s">
        <v>423</v>
      </c>
      <c r="G73" s="9">
        <v>227596</v>
      </c>
      <c r="H73" s="9">
        <v>0</v>
      </c>
      <c r="I73" s="9">
        <v>0</v>
      </c>
      <c r="J73" s="9">
        <v>227596</v>
      </c>
      <c r="K73" s="1"/>
    </row>
    <row r="74" spans="1:11" x14ac:dyDescent="0.25">
      <c r="A74" s="11" t="s">
        <v>256</v>
      </c>
      <c r="B74" s="11" t="s">
        <v>406</v>
      </c>
      <c r="C74" s="11" t="s">
        <v>420</v>
      </c>
      <c r="D74" s="11" t="s">
        <v>422</v>
      </c>
      <c r="E74" s="11" t="s">
        <v>412</v>
      </c>
      <c r="F74" s="11" t="s">
        <v>423</v>
      </c>
      <c r="G74" s="9">
        <v>239596</v>
      </c>
      <c r="H74" s="9">
        <v>0</v>
      </c>
      <c r="I74" s="9">
        <v>0</v>
      </c>
      <c r="J74" s="9">
        <v>239596</v>
      </c>
      <c r="K74" s="1"/>
    </row>
    <row r="75" spans="1:11" x14ac:dyDescent="0.25">
      <c r="A75" s="11" t="s">
        <v>274</v>
      </c>
      <c r="B75" s="11" t="s">
        <v>406</v>
      </c>
      <c r="C75" s="11" t="s">
        <v>420</v>
      </c>
      <c r="D75" s="11" t="s">
        <v>422</v>
      </c>
      <c r="E75" s="11" t="s">
        <v>412</v>
      </c>
      <c r="F75" s="11" t="s">
        <v>423</v>
      </c>
      <c r="G75" s="9">
        <v>227596</v>
      </c>
      <c r="H75" s="9">
        <v>0</v>
      </c>
      <c r="I75" s="9">
        <v>0</v>
      </c>
      <c r="J75" s="9">
        <v>227596</v>
      </c>
      <c r="K75" s="1"/>
    </row>
    <row r="76" spans="1:11" x14ac:dyDescent="0.25">
      <c r="A76" s="11" t="s">
        <v>246</v>
      </c>
      <c r="B76" s="11" t="s">
        <v>406</v>
      </c>
      <c r="C76" s="11" t="s">
        <v>430</v>
      </c>
      <c r="D76" s="11" t="s">
        <v>422</v>
      </c>
      <c r="E76" s="11" t="s">
        <v>412</v>
      </c>
      <c r="F76" s="11" t="s">
        <v>423</v>
      </c>
      <c r="G76" s="9">
        <v>227596</v>
      </c>
      <c r="H76" s="9">
        <v>33790</v>
      </c>
      <c r="I76" s="9">
        <v>0</v>
      </c>
      <c r="J76" s="9">
        <v>261386</v>
      </c>
      <c r="K76" s="1"/>
    </row>
    <row r="77" spans="1:11" x14ac:dyDescent="0.25">
      <c r="A77" s="11" t="s">
        <v>336</v>
      </c>
      <c r="B77" s="11" t="s">
        <v>406</v>
      </c>
      <c r="C77" s="11" t="s">
        <v>407</v>
      </c>
      <c r="D77" s="11" t="s">
        <v>422</v>
      </c>
      <c r="E77" s="11" t="s">
        <v>412</v>
      </c>
      <c r="F77" s="11" t="s">
        <v>423</v>
      </c>
      <c r="G77" s="9">
        <v>90685</v>
      </c>
      <c r="H77" s="9">
        <v>0</v>
      </c>
      <c r="I77" s="9">
        <v>0</v>
      </c>
      <c r="J77" s="9">
        <v>90685</v>
      </c>
      <c r="K77" s="1"/>
    </row>
    <row r="78" spans="1:11" x14ac:dyDescent="0.25">
      <c r="A78" s="11" t="s">
        <v>277</v>
      </c>
      <c r="B78" s="11" t="s">
        <v>406</v>
      </c>
      <c r="C78" s="11" t="s">
        <v>420</v>
      </c>
      <c r="D78" s="11" t="s">
        <v>422</v>
      </c>
      <c r="E78" s="11" t="s">
        <v>412</v>
      </c>
      <c r="F78" s="11" t="s">
        <v>423</v>
      </c>
      <c r="G78" s="9">
        <v>239596</v>
      </c>
      <c r="H78" s="9">
        <v>0</v>
      </c>
      <c r="I78" s="9">
        <v>0</v>
      </c>
      <c r="J78" s="9">
        <v>239596</v>
      </c>
      <c r="K78" s="1"/>
    </row>
    <row r="79" spans="1:11" x14ac:dyDescent="0.25">
      <c r="A79" s="11" t="s">
        <v>348</v>
      </c>
      <c r="B79" s="11" t="s">
        <v>435</v>
      </c>
      <c r="C79" s="11" t="s">
        <v>457</v>
      </c>
      <c r="D79" s="11" t="s">
        <v>411</v>
      </c>
      <c r="E79" s="11" t="s">
        <v>489</v>
      </c>
      <c r="F79" s="11" t="s">
        <v>433</v>
      </c>
      <c r="G79" s="9">
        <v>394613</v>
      </c>
      <c r="H79" s="9">
        <v>283643</v>
      </c>
      <c r="I79" s="9">
        <v>0</v>
      </c>
      <c r="J79" s="9">
        <v>678256</v>
      </c>
      <c r="K79" s="1"/>
    </row>
    <row r="80" spans="1:11" x14ac:dyDescent="0.25">
      <c r="A80" s="11" t="s">
        <v>327</v>
      </c>
      <c r="B80" s="11" t="s">
        <v>406</v>
      </c>
      <c r="C80" s="11" t="s">
        <v>420</v>
      </c>
      <c r="D80" s="11" t="s">
        <v>408</v>
      </c>
      <c r="E80" s="11" t="s">
        <v>440</v>
      </c>
      <c r="F80" s="11" t="s">
        <v>440</v>
      </c>
      <c r="G80" s="9">
        <v>363457</v>
      </c>
      <c r="H80" s="9">
        <v>88338</v>
      </c>
      <c r="I80" s="9">
        <v>0</v>
      </c>
      <c r="J80" s="9">
        <v>451795</v>
      </c>
      <c r="K80" s="1"/>
    </row>
    <row r="81" spans="1:11" x14ac:dyDescent="0.25">
      <c r="A81" s="11" t="s">
        <v>313</v>
      </c>
      <c r="B81" s="11" t="s">
        <v>425</v>
      </c>
      <c r="C81" s="11" t="s">
        <v>431</v>
      </c>
      <c r="D81" s="11" t="s">
        <v>422</v>
      </c>
      <c r="E81" s="11" t="s">
        <v>426</v>
      </c>
      <c r="F81" s="11" t="s">
        <v>427</v>
      </c>
      <c r="G81" s="9">
        <v>38595</v>
      </c>
      <c r="H81" s="9">
        <v>0</v>
      </c>
      <c r="I81" s="9">
        <v>0</v>
      </c>
      <c r="J81" s="9">
        <v>38595</v>
      </c>
      <c r="K81" s="1"/>
    </row>
    <row r="82" spans="1:11" x14ac:dyDescent="0.25">
      <c r="A82" s="11" t="s">
        <v>499</v>
      </c>
      <c r="B82" s="11" t="s">
        <v>406</v>
      </c>
      <c r="C82" s="11" t="s">
        <v>428</v>
      </c>
      <c r="D82" s="11" t="s">
        <v>408</v>
      </c>
      <c r="E82" s="11" t="s">
        <v>440</v>
      </c>
      <c r="F82" s="11" t="s">
        <v>440</v>
      </c>
      <c r="G82" s="9">
        <v>235182</v>
      </c>
      <c r="H82" s="9">
        <v>37565</v>
      </c>
      <c r="I82" s="9">
        <v>0</v>
      </c>
      <c r="J82" s="9">
        <v>272747</v>
      </c>
      <c r="K82" s="1"/>
    </row>
    <row r="83" spans="1:11" x14ac:dyDescent="0.25">
      <c r="A83" s="11" t="s">
        <v>255</v>
      </c>
      <c r="B83" s="11" t="s">
        <v>406</v>
      </c>
      <c r="C83" s="11" t="s">
        <v>420</v>
      </c>
      <c r="D83" s="11" t="s">
        <v>422</v>
      </c>
      <c r="E83" s="11" t="s">
        <v>412</v>
      </c>
      <c r="F83" s="11" t="s">
        <v>423</v>
      </c>
      <c r="G83" s="9">
        <v>227596</v>
      </c>
      <c r="H83" s="9">
        <v>0</v>
      </c>
      <c r="I83" s="9">
        <v>0</v>
      </c>
      <c r="J83" s="9">
        <v>227596</v>
      </c>
      <c r="K83" s="1"/>
    </row>
    <row r="84" spans="1:11" x14ac:dyDescent="0.25">
      <c r="A84" s="11" t="s">
        <v>353</v>
      </c>
      <c r="B84" s="11" t="s">
        <v>406</v>
      </c>
      <c r="C84" s="11" t="s">
        <v>428</v>
      </c>
      <c r="D84" s="11" t="s">
        <v>429</v>
      </c>
      <c r="E84" s="11" t="s">
        <v>426</v>
      </c>
      <c r="F84" s="11" t="s">
        <v>427</v>
      </c>
      <c r="G84" s="9">
        <v>418674</v>
      </c>
      <c r="H84" s="9">
        <v>12222</v>
      </c>
      <c r="I84" s="9">
        <v>0</v>
      </c>
      <c r="J84" s="9">
        <v>430896</v>
      </c>
      <c r="K84" s="1"/>
    </row>
    <row r="85" spans="1:11" x14ac:dyDescent="0.25">
      <c r="A85" s="11" t="s">
        <v>345</v>
      </c>
      <c r="B85" s="11" t="s">
        <v>406</v>
      </c>
      <c r="C85" s="11" t="s">
        <v>420</v>
      </c>
      <c r="D85" s="11" t="s">
        <v>429</v>
      </c>
      <c r="E85" s="11" t="s">
        <v>489</v>
      </c>
      <c r="F85" s="11" t="s">
        <v>433</v>
      </c>
      <c r="G85" s="9">
        <v>205434</v>
      </c>
      <c r="H85" s="9">
        <v>0</v>
      </c>
      <c r="I85" s="9">
        <v>0</v>
      </c>
      <c r="J85" s="9">
        <v>205434</v>
      </c>
      <c r="K85" s="1"/>
    </row>
    <row r="86" spans="1:11" x14ac:dyDescent="0.25">
      <c r="A86" s="11" t="s">
        <v>262</v>
      </c>
      <c r="B86" s="11" t="s">
        <v>425</v>
      </c>
      <c r="C86" s="11" t="s">
        <v>444</v>
      </c>
      <c r="D86" s="11" t="s">
        <v>422</v>
      </c>
      <c r="E86" s="11" t="s">
        <v>426</v>
      </c>
      <c r="F86" s="11" t="s">
        <v>427</v>
      </c>
      <c r="G86" s="9">
        <v>28194</v>
      </c>
      <c r="H86" s="9">
        <v>0</v>
      </c>
      <c r="I86" s="9">
        <v>0</v>
      </c>
      <c r="J86" s="9">
        <v>28194</v>
      </c>
      <c r="K86" s="1"/>
    </row>
    <row r="87" spans="1:11" x14ac:dyDescent="0.25">
      <c r="A87" s="11" t="s">
        <v>292</v>
      </c>
      <c r="B87" s="11" t="s">
        <v>435</v>
      </c>
      <c r="C87" s="11" t="s">
        <v>420</v>
      </c>
      <c r="D87" s="11" t="s">
        <v>429</v>
      </c>
      <c r="E87" s="11" t="s">
        <v>412</v>
      </c>
      <c r="F87" s="11" t="s">
        <v>458</v>
      </c>
      <c r="G87" s="9">
        <v>687097</v>
      </c>
      <c r="H87" s="9">
        <v>113631</v>
      </c>
      <c r="I87" s="9">
        <v>100000</v>
      </c>
      <c r="J87" s="9">
        <v>900728</v>
      </c>
      <c r="K87" s="1"/>
    </row>
    <row r="88" spans="1:11" x14ac:dyDescent="0.25">
      <c r="A88" s="11" t="s">
        <v>373</v>
      </c>
      <c r="B88" s="11" t="s">
        <v>453</v>
      </c>
      <c r="C88" s="11" t="s">
        <v>420</v>
      </c>
      <c r="D88" s="11" t="s">
        <v>429</v>
      </c>
      <c r="E88" s="11" t="s">
        <v>440</v>
      </c>
      <c r="F88" s="11" t="s">
        <v>440</v>
      </c>
      <c r="G88" s="9">
        <v>239438</v>
      </c>
      <c r="H88" s="9">
        <v>0</v>
      </c>
      <c r="I88" s="9">
        <v>30000</v>
      </c>
      <c r="J88" s="9">
        <v>269438</v>
      </c>
      <c r="K88" s="1"/>
    </row>
    <row r="89" spans="1:11" x14ac:dyDescent="0.25">
      <c r="A89" s="11" t="s">
        <v>496</v>
      </c>
      <c r="B89" s="11" t="s">
        <v>406</v>
      </c>
      <c r="C89" s="11" t="s">
        <v>430</v>
      </c>
      <c r="D89" s="11" t="s">
        <v>408</v>
      </c>
      <c r="E89" s="11" t="s">
        <v>412</v>
      </c>
      <c r="F89" s="11" t="s">
        <v>413</v>
      </c>
      <c r="G89" s="9">
        <v>246777</v>
      </c>
      <c r="H89" s="9">
        <v>0</v>
      </c>
      <c r="I89" s="9">
        <v>0</v>
      </c>
      <c r="J89" s="9">
        <v>246777</v>
      </c>
      <c r="K89" s="1"/>
    </row>
    <row r="90" spans="1:11" x14ac:dyDescent="0.25">
      <c r="A90" s="11" t="s">
        <v>271</v>
      </c>
      <c r="B90" s="11" t="s">
        <v>406</v>
      </c>
      <c r="C90" s="11" t="s">
        <v>444</v>
      </c>
      <c r="D90" s="11" t="s">
        <v>411</v>
      </c>
      <c r="E90" s="11" t="s">
        <v>440</v>
      </c>
      <c r="F90" s="11" t="s">
        <v>440</v>
      </c>
      <c r="G90" s="9">
        <v>241969</v>
      </c>
      <c r="H90" s="9">
        <v>12700</v>
      </c>
      <c r="I90" s="9">
        <v>0</v>
      </c>
      <c r="J90" s="9">
        <v>254669</v>
      </c>
      <c r="K90" s="1"/>
    </row>
    <row r="91" spans="1:11" x14ac:dyDescent="0.25">
      <c r="A91" s="11" t="s">
        <v>299</v>
      </c>
      <c r="B91" s="11" t="s">
        <v>435</v>
      </c>
      <c r="C91" s="11" t="s">
        <v>444</v>
      </c>
      <c r="D91" s="11" t="s">
        <v>411</v>
      </c>
      <c r="E91" s="11" t="s">
        <v>489</v>
      </c>
      <c r="F91" s="11" t="s">
        <v>433</v>
      </c>
      <c r="G91" s="9">
        <v>348665</v>
      </c>
      <c r="H91" s="9">
        <v>347141</v>
      </c>
      <c r="I91" s="9">
        <v>0</v>
      </c>
      <c r="J91" s="9">
        <v>695806</v>
      </c>
      <c r="K91" s="1"/>
    </row>
    <row r="92" spans="1:11" x14ac:dyDescent="0.25">
      <c r="A92" s="11" t="s">
        <v>312</v>
      </c>
      <c r="B92" s="11" t="s">
        <v>435</v>
      </c>
      <c r="C92" s="11" t="s">
        <v>407</v>
      </c>
      <c r="D92" s="11" t="s">
        <v>429</v>
      </c>
      <c r="E92" s="11" t="s">
        <v>489</v>
      </c>
      <c r="F92" s="11" t="s">
        <v>437</v>
      </c>
      <c r="G92" s="9">
        <v>700828</v>
      </c>
      <c r="H92" s="9">
        <v>63576</v>
      </c>
      <c r="I92" s="9">
        <v>0</v>
      </c>
      <c r="J92" s="9">
        <v>764404</v>
      </c>
      <c r="K92" s="1"/>
    </row>
    <row r="93" spans="1:11" x14ac:dyDescent="0.25">
      <c r="A93" s="11" t="s">
        <v>245</v>
      </c>
      <c r="B93" s="11" t="s">
        <v>406</v>
      </c>
      <c r="C93" s="11" t="s">
        <v>407</v>
      </c>
      <c r="D93" s="11" t="s">
        <v>408</v>
      </c>
      <c r="E93" s="11" t="s">
        <v>489</v>
      </c>
      <c r="F93" s="11" t="s">
        <v>433</v>
      </c>
      <c r="G93" s="9">
        <v>231618</v>
      </c>
      <c r="H93" s="9">
        <v>17843</v>
      </c>
      <c r="I93" s="9">
        <v>0</v>
      </c>
      <c r="J93" s="9">
        <v>249461</v>
      </c>
      <c r="K93" s="1"/>
    </row>
    <row r="94" spans="1:11" x14ac:dyDescent="0.25">
      <c r="A94" s="11" t="s">
        <v>357</v>
      </c>
      <c r="B94" s="11" t="s">
        <v>417</v>
      </c>
      <c r="C94" s="11" t="s">
        <v>416</v>
      </c>
      <c r="D94" s="11" t="s">
        <v>417</v>
      </c>
      <c r="E94" s="11" t="s">
        <v>434</v>
      </c>
      <c r="F94" s="11" t="s">
        <v>434</v>
      </c>
      <c r="G94" s="9">
        <v>0</v>
      </c>
      <c r="H94" s="9">
        <v>206787</v>
      </c>
      <c r="I94" s="9">
        <v>0</v>
      </c>
      <c r="J94" s="9">
        <v>206787</v>
      </c>
      <c r="K94" s="1"/>
    </row>
    <row r="95" spans="1:11" x14ac:dyDescent="0.25">
      <c r="A95" s="11" t="s">
        <v>380</v>
      </c>
      <c r="B95" s="11" t="s">
        <v>417</v>
      </c>
      <c r="C95" s="11" t="s">
        <v>416</v>
      </c>
      <c r="D95" s="11" t="s">
        <v>417</v>
      </c>
      <c r="E95" s="11" t="s">
        <v>489</v>
      </c>
      <c r="F95" s="11" t="s">
        <v>433</v>
      </c>
      <c r="G95" s="9">
        <v>0</v>
      </c>
      <c r="H95" s="9">
        <v>29424</v>
      </c>
      <c r="I95" s="9">
        <v>0</v>
      </c>
      <c r="J95" s="9">
        <v>29424</v>
      </c>
      <c r="K95" s="1"/>
    </row>
    <row r="96" spans="1:11" x14ac:dyDescent="0.25">
      <c r="A96" s="11" t="s">
        <v>280</v>
      </c>
      <c r="B96" s="11" t="s">
        <v>406</v>
      </c>
      <c r="C96" s="11" t="s">
        <v>407</v>
      </c>
      <c r="D96" s="11" t="s">
        <v>408</v>
      </c>
      <c r="E96" s="11" t="s">
        <v>412</v>
      </c>
      <c r="F96" s="11" t="s">
        <v>421</v>
      </c>
      <c r="G96" s="9">
        <v>246525</v>
      </c>
      <c r="H96" s="9">
        <v>0</v>
      </c>
      <c r="I96" s="9">
        <v>0</v>
      </c>
      <c r="J96" s="9">
        <v>246525</v>
      </c>
      <c r="K96" s="1"/>
    </row>
    <row r="97" spans="1:11" x14ac:dyDescent="0.25">
      <c r="A97" s="11" t="s">
        <v>239</v>
      </c>
      <c r="B97" s="11" t="s">
        <v>406</v>
      </c>
      <c r="C97" s="11" t="s">
        <v>488</v>
      </c>
      <c r="D97" s="11" t="s">
        <v>411</v>
      </c>
      <c r="E97" s="11" t="s">
        <v>412</v>
      </c>
      <c r="F97" s="11" t="s">
        <v>421</v>
      </c>
      <c r="G97" s="9">
        <v>269345</v>
      </c>
      <c r="H97" s="9">
        <v>0</v>
      </c>
      <c r="I97" s="9">
        <v>0</v>
      </c>
      <c r="J97" s="9">
        <v>269345</v>
      </c>
      <c r="K97" s="1"/>
    </row>
    <row r="98" spans="1:11" x14ac:dyDescent="0.25">
      <c r="A98" s="11" t="s">
        <v>266</v>
      </c>
      <c r="B98" s="11" t="s">
        <v>425</v>
      </c>
      <c r="C98" s="11" t="s">
        <v>444</v>
      </c>
      <c r="D98" s="11" t="s">
        <v>422</v>
      </c>
      <c r="E98" s="11" t="s">
        <v>426</v>
      </c>
      <c r="F98" s="11" t="s">
        <v>427</v>
      </c>
      <c r="G98" s="9">
        <v>21753</v>
      </c>
      <c r="H98" s="9">
        <v>0</v>
      </c>
      <c r="I98" s="9">
        <v>0</v>
      </c>
      <c r="J98" s="9">
        <v>21753</v>
      </c>
      <c r="K98" s="1"/>
    </row>
    <row r="99" spans="1:11" x14ac:dyDescent="0.25">
      <c r="A99" s="11" t="s">
        <v>241</v>
      </c>
      <c r="B99" s="11" t="s">
        <v>425</v>
      </c>
      <c r="C99" s="11" t="s">
        <v>420</v>
      </c>
      <c r="D99" s="11" t="s">
        <v>422</v>
      </c>
      <c r="E99" s="11" t="s">
        <v>418</v>
      </c>
      <c r="F99" s="11" t="s">
        <v>445</v>
      </c>
      <c r="G99" s="9">
        <v>23530</v>
      </c>
      <c r="H99" s="9">
        <v>0</v>
      </c>
      <c r="I99" s="9">
        <v>0</v>
      </c>
      <c r="J99" s="9">
        <v>23530</v>
      </c>
      <c r="K99" s="1"/>
    </row>
    <row r="100" spans="1:11" x14ac:dyDescent="0.25">
      <c r="A100" s="11" t="s">
        <v>320</v>
      </c>
      <c r="B100" s="11" t="s">
        <v>406</v>
      </c>
      <c r="C100" s="11" t="s">
        <v>420</v>
      </c>
      <c r="D100" s="11" t="s">
        <v>411</v>
      </c>
      <c r="E100" s="11" t="s">
        <v>440</v>
      </c>
      <c r="F100" s="11" t="s">
        <v>440</v>
      </c>
      <c r="G100" s="9">
        <v>342533</v>
      </c>
      <c r="H100" s="9">
        <v>25480</v>
      </c>
      <c r="I100" s="9">
        <v>0</v>
      </c>
      <c r="J100" s="9">
        <v>368013</v>
      </c>
      <c r="K100" s="1"/>
    </row>
    <row r="101" spans="1:11" x14ac:dyDescent="0.25">
      <c r="A101" s="11" t="s">
        <v>377</v>
      </c>
      <c r="B101" s="11" t="s">
        <v>406</v>
      </c>
      <c r="C101" s="11" t="s">
        <v>420</v>
      </c>
      <c r="D101" s="11" t="s">
        <v>411</v>
      </c>
      <c r="E101" s="11" t="s">
        <v>418</v>
      </c>
      <c r="F101" s="11" t="s">
        <v>445</v>
      </c>
      <c r="G101" s="9">
        <v>241969</v>
      </c>
      <c r="H101" s="9">
        <v>0</v>
      </c>
      <c r="I101" s="9">
        <v>47445</v>
      </c>
      <c r="J101" s="9">
        <v>289414</v>
      </c>
      <c r="K101" s="1"/>
    </row>
    <row r="102" spans="1:11" x14ac:dyDescent="0.25">
      <c r="A102" s="11" t="s">
        <v>228</v>
      </c>
      <c r="B102" s="11" t="s">
        <v>435</v>
      </c>
      <c r="C102" s="11" t="s">
        <v>470</v>
      </c>
      <c r="D102" s="11" t="s">
        <v>411</v>
      </c>
      <c r="E102" s="11" t="s">
        <v>442</v>
      </c>
      <c r="F102" s="11" t="s">
        <v>456</v>
      </c>
      <c r="G102" s="9">
        <v>1280917</v>
      </c>
      <c r="H102" s="9">
        <v>0</v>
      </c>
      <c r="I102" s="9">
        <v>14000</v>
      </c>
      <c r="J102" s="9">
        <v>1294917</v>
      </c>
      <c r="K102" s="1"/>
    </row>
    <row r="103" spans="1:11" x14ac:dyDescent="0.25">
      <c r="A103" s="11" t="s">
        <v>311</v>
      </c>
      <c r="B103" s="11" t="s">
        <v>406</v>
      </c>
      <c r="C103" s="11" t="s">
        <v>430</v>
      </c>
      <c r="D103" s="11" t="s">
        <v>408</v>
      </c>
      <c r="E103" s="11" t="s">
        <v>440</v>
      </c>
      <c r="F103" s="11" t="s">
        <v>440</v>
      </c>
      <c r="G103" s="9">
        <v>243102</v>
      </c>
      <c r="H103" s="9">
        <v>75924</v>
      </c>
      <c r="I103" s="9">
        <v>0</v>
      </c>
      <c r="J103" s="9">
        <v>319026</v>
      </c>
      <c r="K103" s="1"/>
    </row>
    <row r="104" spans="1:11" x14ac:dyDescent="0.25">
      <c r="A104" s="11" t="s">
        <v>332</v>
      </c>
      <c r="B104" s="11" t="s">
        <v>406</v>
      </c>
      <c r="C104" s="11" t="s">
        <v>491</v>
      </c>
      <c r="D104" s="11" t="s">
        <v>408</v>
      </c>
      <c r="E104" s="11" t="s">
        <v>440</v>
      </c>
      <c r="F104" s="11" t="s">
        <v>440</v>
      </c>
      <c r="G104" s="9">
        <v>235130</v>
      </c>
      <c r="H104" s="9">
        <v>30192</v>
      </c>
      <c r="I104" s="9">
        <v>0</v>
      </c>
      <c r="J104" s="9">
        <v>265322</v>
      </c>
      <c r="K104" s="1"/>
    </row>
    <row r="105" spans="1:11" x14ac:dyDescent="0.25">
      <c r="A105" s="11" t="s">
        <v>476</v>
      </c>
      <c r="B105" s="11" t="s">
        <v>417</v>
      </c>
      <c r="C105" s="11" t="s">
        <v>420</v>
      </c>
      <c r="D105" s="11" t="s">
        <v>417</v>
      </c>
      <c r="E105" s="11" t="s">
        <v>489</v>
      </c>
      <c r="F105" s="11" t="s">
        <v>433</v>
      </c>
      <c r="G105" s="9">
        <v>0</v>
      </c>
      <c r="H105" s="9">
        <v>24030</v>
      </c>
      <c r="I105" s="9">
        <v>0</v>
      </c>
      <c r="J105" s="9">
        <v>24030</v>
      </c>
      <c r="K105" s="1"/>
    </row>
    <row r="106" spans="1:11" x14ac:dyDescent="0.25">
      <c r="A106" s="11" t="s">
        <v>308</v>
      </c>
      <c r="B106" s="11" t="s">
        <v>406</v>
      </c>
      <c r="C106" s="11" t="s">
        <v>414</v>
      </c>
      <c r="D106" s="11" t="s">
        <v>408</v>
      </c>
      <c r="E106" s="11" t="s">
        <v>440</v>
      </c>
      <c r="F106" s="11" t="s">
        <v>440</v>
      </c>
      <c r="G106" s="9">
        <v>284731</v>
      </c>
      <c r="H106" s="9">
        <v>78084</v>
      </c>
      <c r="I106" s="9">
        <v>0</v>
      </c>
      <c r="J106" s="9">
        <v>362815</v>
      </c>
      <c r="K106" s="1"/>
    </row>
    <row r="107" spans="1:11" x14ac:dyDescent="0.25">
      <c r="A107" s="11" t="s">
        <v>381</v>
      </c>
      <c r="B107" s="11" t="s">
        <v>425</v>
      </c>
      <c r="C107" s="11" t="s">
        <v>444</v>
      </c>
      <c r="D107" s="11" t="s">
        <v>495</v>
      </c>
      <c r="E107" s="11" t="s">
        <v>418</v>
      </c>
      <c r="F107" s="11" t="s">
        <v>419</v>
      </c>
      <c r="G107" s="9">
        <v>42171</v>
      </c>
      <c r="H107" s="9">
        <v>0</v>
      </c>
      <c r="I107" s="9">
        <v>0</v>
      </c>
      <c r="J107" s="9">
        <v>42171</v>
      </c>
      <c r="K107" s="1"/>
    </row>
    <row r="108" spans="1:11" x14ac:dyDescent="0.25">
      <c r="A108" s="11" t="s">
        <v>221</v>
      </c>
      <c r="B108" s="11" t="s">
        <v>425</v>
      </c>
      <c r="C108" s="11" t="s">
        <v>420</v>
      </c>
      <c r="D108" s="11" t="s">
        <v>422</v>
      </c>
      <c r="E108" s="11" t="s">
        <v>426</v>
      </c>
      <c r="F108" s="11" t="s">
        <v>427</v>
      </c>
      <c r="G108" s="9">
        <v>160019</v>
      </c>
      <c r="H108" s="9">
        <v>9553</v>
      </c>
      <c r="I108" s="9">
        <v>0</v>
      </c>
      <c r="J108" s="9">
        <v>169572</v>
      </c>
      <c r="K108" s="1"/>
    </row>
    <row r="109" spans="1:11" x14ac:dyDescent="0.25">
      <c r="A109" s="11" t="s">
        <v>329</v>
      </c>
      <c r="B109" s="11" t="s">
        <v>406</v>
      </c>
      <c r="C109" s="11" t="s">
        <v>488</v>
      </c>
      <c r="D109" s="11" t="s">
        <v>411</v>
      </c>
      <c r="E109" s="11" t="s">
        <v>440</v>
      </c>
      <c r="F109" s="11" t="s">
        <v>440</v>
      </c>
      <c r="G109" s="9">
        <v>310777</v>
      </c>
      <c r="H109" s="9">
        <v>18850</v>
      </c>
      <c r="I109" s="9">
        <v>0</v>
      </c>
      <c r="J109" s="9">
        <v>329627</v>
      </c>
      <c r="K109" s="1"/>
    </row>
    <row r="110" spans="1:11" x14ac:dyDescent="0.25">
      <c r="A110" s="11" t="s">
        <v>309</v>
      </c>
      <c r="B110" s="11" t="s">
        <v>406</v>
      </c>
      <c r="C110" s="11" t="s">
        <v>444</v>
      </c>
      <c r="D110" s="11" t="s">
        <v>408</v>
      </c>
      <c r="E110" s="11" t="s">
        <v>440</v>
      </c>
      <c r="F110" s="11" t="s">
        <v>440</v>
      </c>
      <c r="G110" s="9">
        <v>241881</v>
      </c>
      <c r="H110" s="9">
        <v>133809</v>
      </c>
      <c r="I110" s="9">
        <v>0</v>
      </c>
      <c r="J110" s="9">
        <v>375690</v>
      </c>
      <c r="K110" s="1"/>
    </row>
    <row r="111" spans="1:11" x14ac:dyDescent="0.25">
      <c r="A111" s="11" t="s">
        <v>306</v>
      </c>
      <c r="B111" s="11" t="s">
        <v>406</v>
      </c>
      <c r="C111" s="11" t="s">
        <v>470</v>
      </c>
      <c r="D111" s="11" t="s">
        <v>411</v>
      </c>
      <c r="E111" s="11" t="s">
        <v>489</v>
      </c>
      <c r="F111" s="11" t="s">
        <v>433</v>
      </c>
      <c r="G111" s="9">
        <v>254969</v>
      </c>
      <c r="H111" s="9">
        <v>0</v>
      </c>
      <c r="I111" s="9">
        <v>0</v>
      </c>
      <c r="J111" s="9">
        <v>254969</v>
      </c>
      <c r="K111" s="1"/>
    </row>
    <row r="112" spans="1:11" x14ac:dyDescent="0.25">
      <c r="A112" s="11" t="s">
        <v>260</v>
      </c>
      <c r="B112" s="11" t="s">
        <v>425</v>
      </c>
      <c r="C112" s="11" t="s">
        <v>444</v>
      </c>
      <c r="D112" s="11" t="s">
        <v>422</v>
      </c>
      <c r="E112" s="11" t="s">
        <v>426</v>
      </c>
      <c r="F112" s="11" t="s">
        <v>427</v>
      </c>
      <c r="G112" s="9">
        <v>30638</v>
      </c>
      <c r="H112" s="9">
        <v>0</v>
      </c>
      <c r="I112" s="9">
        <v>0</v>
      </c>
      <c r="J112" s="9">
        <v>30638</v>
      </c>
      <c r="K112" s="1"/>
    </row>
    <row r="113" spans="1:11" x14ac:dyDescent="0.25">
      <c r="A113" s="11" t="s">
        <v>346</v>
      </c>
      <c r="B113" s="11" t="s">
        <v>406</v>
      </c>
      <c r="C113" s="11" t="s">
        <v>431</v>
      </c>
      <c r="D113" s="11" t="s">
        <v>408</v>
      </c>
      <c r="E113" s="11" t="s">
        <v>440</v>
      </c>
      <c r="F113" s="11" t="s">
        <v>440</v>
      </c>
      <c r="G113" s="9">
        <v>246981</v>
      </c>
      <c r="H113" s="9">
        <v>0</v>
      </c>
      <c r="I113" s="9">
        <v>0</v>
      </c>
      <c r="J113" s="9">
        <v>246981</v>
      </c>
      <c r="K113" s="1"/>
    </row>
    <row r="114" spans="1:11" x14ac:dyDescent="0.25">
      <c r="A114" s="11" t="s">
        <v>355</v>
      </c>
      <c r="B114" s="11" t="s">
        <v>425</v>
      </c>
      <c r="C114" s="11" t="s">
        <v>457</v>
      </c>
      <c r="D114" s="11" t="s">
        <v>408</v>
      </c>
      <c r="E114" s="11" t="s">
        <v>418</v>
      </c>
      <c r="F114" s="11" t="s">
        <v>445</v>
      </c>
      <c r="G114" s="9">
        <v>160301</v>
      </c>
      <c r="H114" s="9">
        <v>0</v>
      </c>
      <c r="I114" s="9">
        <v>0</v>
      </c>
      <c r="J114" s="9">
        <v>160301</v>
      </c>
      <c r="K114" s="1"/>
    </row>
    <row r="115" spans="1:11" x14ac:dyDescent="0.25">
      <c r="A115" s="11" t="s">
        <v>317</v>
      </c>
      <c r="B115" s="11" t="s">
        <v>406</v>
      </c>
      <c r="C115" s="11" t="s">
        <v>457</v>
      </c>
      <c r="D115" s="11" t="s">
        <v>408</v>
      </c>
      <c r="E115" s="11" t="s">
        <v>440</v>
      </c>
      <c r="F115" s="11" t="s">
        <v>440</v>
      </c>
      <c r="G115" s="9">
        <v>246981</v>
      </c>
      <c r="H115" s="9">
        <v>31358</v>
      </c>
      <c r="I115" s="9">
        <v>0</v>
      </c>
      <c r="J115" s="9">
        <v>278339</v>
      </c>
      <c r="K115" s="1"/>
    </row>
    <row r="116" spans="1:11" x14ac:dyDescent="0.25">
      <c r="A116" s="11" t="s">
        <v>275</v>
      </c>
      <c r="B116" s="11" t="s">
        <v>425</v>
      </c>
      <c r="C116" s="11" t="s">
        <v>428</v>
      </c>
      <c r="D116" s="11" t="s">
        <v>408</v>
      </c>
      <c r="E116" s="11" t="s">
        <v>426</v>
      </c>
      <c r="F116" s="11" t="s">
        <v>427</v>
      </c>
      <c r="G116" s="9">
        <v>270882</v>
      </c>
      <c r="H116" s="9">
        <v>84062</v>
      </c>
      <c r="I116" s="9">
        <v>42700</v>
      </c>
      <c r="J116" s="9">
        <v>397644</v>
      </c>
      <c r="K116" s="1"/>
    </row>
    <row r="117" spans="1:11" x14ac:dyDescent="0.25">
      <c r="A117" s="11" t="s">
        <v>307</v>
      </c>
      <c r="B117" s="11" t="s">
        <v>406</v>
      </c>
      <c r="C117" s="11" t="s">
        <v>420</v>
      </c>
      <c r="D117" s="11" t="s">
        <v>411</v>
      </c>
      <c r="E117" s="11" t="s">
        <v>412</v>
      </c>
      <c r="F117" s="11" t="s">
        <v>413</v>
      </c>
      <c r="G117" s="9">
        <v>274512</v>
      </c>
      <c r="H117" s="9">
        <v>0</v>
      </c>
      <c r="I117" s="9">
        <v>0</v>
      </c>
      <c r="J117" s="9">
        <v>274512</v>
      </c>
      <c r="K117" s="1"/>
    </row>
    <row r="118" spans="1:11" x14ac:dyDescent="0.25">
      <c r="A118" s="11" t="s">
        <v>331</v>
      </c>
      <c r="B118" s="11" t="s">
        <v>406</v>
      </c>
      <c r="C118" s="11" t="s">
        <v>436</v>
      </c>
      <c r="D118" s="11" t="s">
        <v>408</v>
      </c>
      <c r="E118" s="11" t="s">
        <v>440</v>
      </c>
      <c r="F118" s="11" t="s">
        <v>440</v>
      </c>
      <c r="G118" s="9">
        <v>235036</v>
      </c>
      <c r="H118" s="9">
        <v>43669</v>
      </c>
      <c r="I118" s="9">
        <v>0</v>
      </c>
      <c r="J118" s="9">
        <v>278705</v>
      </c>
      <c r="K118" s="1"/>
    </row>
    <row r="119" spans="1:11" x14ac:dyDescent="0.25">
      <c r="A119" s="11" t="s">
        <v>338</v>
      </c>
      <c r="B119" s="11" t="s">
        <v>406</v>
      </c>
      <c r="C119" s="11" t="s">
        <v>457</v>
      </c>
      <c r="D119" s="11" t="s">
        <v>408</v>
      </c>
      <c r="E119" s="11" t="s">
        <v>412</v>
      </c>
      <c r="F119" s="11" t="s">
        <v>423</v>
      </c>
      <c r="G119" s="9">
        <v>234525</v>
      </c>
      <c r="H119" s="9">
        <v>26482</v>
      </c>
      <c r="I119" s="9">
        <v>0</v>
      </c>
      <c r="J119" s="9">
        <v>261007</v>
      </c>
      <c r="K119" s="1"/>
    </row>
    <row r="120" spans="1:11" x14ac:dyDescent="0.25">
      <c r="A120" s="11" t="s">
        <v>477</v>
      </c>
      <c r="B120" s="11" t="s">
        <v>417</v>
      </c>
      <c r="C120" s="11" t="s">
        <v>414</v>
      </c>
      <c r="D120" s="11" t="s">
        <v>417</v>
      </c>
      <c r="E120" s="11" t="s">
        <v>418</v>
      </c>
      <c r="F120" s="11" t="s">
        <v>419</v>
      </c>
      <c r="G120" s="9">
        <v>0</v>
      </c>
      <c r="H120" s="9">
        <v>173481</v>
      </c>
      <c r="I120" s="9">
        <v>92062</v>
      </c>
      <c r="J120" s="9">
        <v>265543</v>
      </c>
      <c r="K120" s="1"/>
    </row>
    <row r="121" spans="1:11" x14ac:dyDescent="0.25">
      <c r="A121" s="11" t="s">
        <v>379</v>
      </c>
      <c r="B121" s="11" t="s">
        <v>417</v>
      </c>
      <c r="C121" s="11" t="s">
        <v>420</v>
      </c>
      <c r="D121" s="11" t="s">
        <v>417</v>
      </c>
      <c r="E121" s="11" t="s">
        <v>418</v>
      </c>
      <c r="F121" s="11" t="s">
        <v>419</v>
      </c>
      <c r="G121" s="9">
        <v>0</v>
      </c>
      <c r="H121" s="9">
        <v>2835</v>
      </c>
      <c r="I121" s="9">
        <v>0</v>
      </c>
      <c r="J121" s="9">
        <v>2835</v>
      </c>
      <c r="K121" s="1"/>
    </row>
    <row r="122" spans="1:11" x14ac:dyDescent="0.25">
      <c r="A122" s="11" t="s">
        <v>478</v>
      </c>
      <c r="B122" s="11" t="s">
        <v>417</v>
      </c>
      <c r="C122" s="11" t="s">
        <v>407</v>
      </c>
      <c r="D122" s="11" t="s">
        <v>417</v>
      </c>
      <c r="E122" s="11" t="s">
        <v>418</v>
      </c>
      <c r="F122" s="11" t="s">
        <v>419</v>
      </c>
      <c r="G122" s="9">
        <v>0</v>
      </c>
      <c r="H122" s="9">
        <v>23671</v>
      </c>
      <c r="I122" s="9">
        <v>263181</v>
      </c>
      <c r="J122" s="9">
        <v>286852</v>
      </c>
      <c r="K122" s="1"/>
    </row>
    <row r="123" spans="1:11" x14ac:dyDescent="0.25">
      <c r="A123" s="11" t="s">
        <v>342</v>
      </c>
      <c r="B123" s="11" t="s">
        <v>417</v>
      </c>
      <c r="C123" s="11" t="s">
        <v>431</v>
      </c>
      <c r="D123" s="11" t="s">
        <v>417</v>
      </c>
      <c r="E123" s="11" t="s">
        <v>418</v>
      </c>
      <c r="F123" s="11" t="s">
        <v>419</v>
      </c>
      <c r="G123" s="9">
        <v>0</v>
      </c>
      <c r="H123" s="9">
        <v>32103</v>
      </c>
      <c r="I123" s="9">
        <v>0</v>
      </c>
      <c r="J123" s="9">
        <v>32103</v>
      </c>
      <c r="K123" s="1"/>
    </row>
    <row r="124" spans="1:11" x14ac:dyDescent="0.25">
      <c r="A124" s="11" t="s">
        <v>479</v>
      </c>
      <c r="B124" s="11" t="s">
        <v>417</v>
      </c>
      <c r="C124" s="11" t="s">
        <v>428</v>
      </c>
      <c r="D124" s="11" t="s">
        <v>417</v>
      </c>
      <c r="E124" s="11" t="s">
        <v>418</v>
      </c>
      <c r="F124" s="11" t="s">
        <v>419</v>
      </c>
      <c r="G124" s="9">
        <v>0</v>
      </c>
      <c r="H124" s="9">
        <v>20958</v>
      </c>
      <c r="I124" s="9">
        <v>60000</v>
      </c>
      <c r="J124" s="9">
        <v>80958</v>
      </c>
      <c r="K124" s="1"/>
    </row>
    <row r="125" spans="1:11" x14ac:dyDescent="0.25">
      <c r="A125" s="11" t="s">
        <v>480</v>
      </c>
      <c r="B125" s="11" t="s">
        <v>417</v>
      </c>
      <c r="C125" s="11" t="s">
        <v>436</v>
      </c>
      <c r="D125" s="11" t="s">
        <v>417</v>
      </c>
      <c r="E125" s="11" t="s">
        <v>418</v>
      </c>
      <c r="F125" s="11" t="s">
        <v>419</v>
      </c>
      <c r="G125" s="9">
        <v>0</v>
      </c>
      <c r="H125" s="9">
        <v>27118</v>
      </c>
      <c r="I125" s="9">
        <v>0</v>
      </c>
      <c r="J125" s="9">
        <v>27118</v>
      </c>
      <c r="K125" s="1"/>
    </row>
    <row r="126" spans="1:11" x14ac:dyDescent="0.25">
      <c r="A126" s="11" t="s">
        <v>372</v>
      </c>
      <c r="B126" s="11" t="s">
        <v>417</v>
      </c>
      <c r="C126" s="11" t="s">
        <v>420</v>
      </c>
      <c r="D126" s="11" t="s">
        <v>417</v>
      </c>
      <c r="E126" s="11" t="s">
        <v>418</v>
      </c>
      <c r="F126" s="11" t="s">
        <v>419</v>
      </c>
      <c r="G126" s="9">
        <v>0</v>
      </c>
      <c r="H126" s="9">
        <v>137701</v>
      </c>
      <c r="I126" s="9">
        <v>87954</v>
      </c>
      <c r="J126" s="9">
        <v>225655</v>
      </c>
      <c r="K126" s="1"/>
    </row>
    <row r="127" spans="1:11" x14ac:dyDescent="0.25">
      <c r="A127" s="11" t="s">
        <v>481</v>
      </c>
      <c r="B127" s="11" t="s">
        <v>417</v>
      </c>
      <c r="C127" s="11" t="s">
        <v>420</v>
      </c>
      <c r="D127" s="11" t="s">
        <v>417</v>
      </c>
      <c r="E127" s="11" t="s">
        <v>418</v>
      </c>
      <c r="F127" s="11" t="s">
        <v>419</v>
      </c>
      <c r="G127" s="9">
        <v>0</v>
      </c>
      <c r="H127" s="9">
        <v>2835</v>
      </c>
      <c r="I127" s="9">
        <v>0</v>
      </c>
      <c r="J127" s="9">
        <v>2835</v>
      </c>
      <c r="K127" s="1"/>
    </row>
    <row r="128" spans="1:11" x14ac:dyDescent="0.25">
      <c r="A128" s="11" t="s">
        <v>350</v>
      </c>
      <c r="B128" s="11" t="s">
        <v>406</v>
      </c>
      <c r="C128" s="11" t="s">
        <v>407</v>
      </c>
      <c r="D128" s="11" t="s">
        <v>422</v>
      </c>
      <c r="E128" s="11" t="s">
        <v>412</v>
      </c>
      <c r="F128" s="11" t="s">
        <v>423</v>
      </c>
      <c r="G128" s="9">
        <v>120325</v>
      </c>
      <c r="H128" s="9">
        <v>0</v>
      </c>
      <c r="I128" s="9">
        <v>0</v>
      </c>
      <c r="J128" s="9">
        <v>120325</v>
      </c>
      <c r="K128" s="1"/>
    </row>
    <row r="129" spans="1:11" x14ac:dyDescent="0.25">
      <c r="A129" s="11" t="s">
        <v>339</v>
      </c>
      <c r="B129" s="11" t="s">
        <v>406</v>
      </c>
      <c r="C129" s="11" t="s">
        <v>428</v>
      </c>
      <c r="D129" s="11" t="s">
        <v>422</v>
      </c>
      <c r="E129" s="11" t="s">
        <v>412</v>
      </c>
      <c r="F129" s="11" t="s">
        <v>423</v>
      </c>
      <c r="G129" s="9">
        <v>239596</v>
      </c>
      <c r="H129" s="9">
        <v>5315</v>
      </c>
      <c r="I129" s="9">
        <v>0</v>
      </c>
      <c r="J129" s="9">
        <v>244911</v>
      </c>
      <c r="K129" s="1"/>
    </row>
    <row r="130" spans="1:11" x14ac:dyDescent="0.25">
      <c r="A130" s="11" t="s">
        <v>500</v>
      </c>
      <c r="B130" s="11" t="s">
        <v>406</v>
      </c>
      <c r="C130" s="11" t="s">
        <v>491</v>
      </c>
      <c r="D130" s="11" t="s">
        <v>408</v>
      </c>
      <c r="E130" s="11" t="s">
        <v>412</v>
      </c>
      <c r="F130" s="11" t="s">
        <v>423</v>
      </c>
      <c r="G130" s="9">
        <v>246525</v>
      </c>
      <c r="H130" s="9">
        <v>0</v>
      </c>
      <c r="I130" s="9">
        <v>0</v>
      </c>
      <c r="J130" s="9">
        <v>246525</v>
      </c>
      <c r="K130" s="1"/>
    </row>
    <row r="131" spans="1:11" x14ac:dyDescent="0.25">
      <c r="A131" s="11" t="s">
        <v>289</v>
      </c>
      <c r="B131" s="11" t="s">
        <v>406</v>
      </c>
      <c r="C131" s="11" t="s">
        <v>414</v>
      </c>
      <c r="D131" s="11" t="s">
        <v>408</v>
      </c>
      <c r="E131" s="11" t="s">
        <v>412</v>
      </c>
      <c r="F131" s="11" t="s">
        <v>423</v>
      </c>
      <c r="G131" s="9">
        <v>234781</v>
      </c>
      <c r="H131" s="9">
        <v>84876</v>
      </c>
      <c r="I131" s="9">
        <v>0</v>
      </c>
      <c r="J131" s="9">
        <v>319657</v>
      </c>
      <c r="K131" s="1"/>
    </row>
    <row r="132" spans="1:11" x14ac:dyDescent="0.25">
      <c r="A132" s="11" t="s">
        <v>367</v>
      </c>
      <c r="B132" s="11" t="s">
        <v>406</v>
      </c>
      <c r="C132" s="11" t="s">
        <v>431</v>
      </c>
      <c r="D132" s="11" t="s">
        <v>422</v>
      </c>
      <c r="E132" s="11" t="s">
        <v>412</v>
      </c>
      <c r="F132" s="11" t="s">
        <v>423</v>
      </c>
      <c r="G132" s="9">
        <v>227596</v>
      </c>
      <c r="H132" s="9">
        <v>28562</v>
      </c>
      <c r="I132" s="9">
        <v>0</v>
      </c>
      <c r="J132" s="9">
        <v>256158</v>
      </c>
      <c r="K132" s="1"/>
    </row>
    <row r="133" spans="1:11" x14ac:dyDescent="0.25">
      <c r="A133" s="11" t="s">
        <v>286</v>
      </c>
      <c r="B133" s="11" t="s">
        <v>406</v>
      </c>
      <c r="C133" s="11" t="s">
        <v>407</v>
      </c>
      <c r="D133" s="11" t="s">
        <v>422</v>
      </c>
      <c r="E133" s="11" t="s">
        <v>412</v>
      </c>
      <c r="F133" s="11" t="s">
        <v>423</v>
      </c>
      <c r="G133" s="9">
        <v>119067</v>
      </c>
      <c r="H133" s="9">
        <v>0</v>
      </c>
      <c r="I133" s="9">
        <v>0</v>
      </c>
      <c r="J133" s="9">
        <v>119067</v>
      </c>
      <c r="K133" s="1"/>
    </row>
    <row r="134" spans="1:11" x14ac:dyDescent="0.25">
      <c r="A134" s="11" t="s">
        <v>365</v>
      </c>
      <c r="B134" s="11" t="s">
        <v>406</v>
      </c>
      <c r="C134" s="11" t="s">
        <v>430</v>
      </c>
      <c r="D134" s="11" t="s">
        <v>422</v>
      </c>
      <c r="E134" s="11" t="s">
        <v>412</v>
      </c>
      <c r="F134" s="11" t="s">
        <v>423</v>
      </c>
      <c r="G134" s="9">
        <v>227518</v>
      </c>
      <c r="H134" s="9">
        <v>0</v>
      </c>
      <c r="I134" s="9">
        <v>0</v>
      </c>
      <c r="J134" s="9">
        <v>227518</v>
      </c>
      <c r="K134" s="1"/>
    </row>
    <row r="135" spans="1:11" x14ac:dyDescent="0.25">
      <c r="A135" s="11" t="s">
        <v>337</v>
      </c>
      <c r="B135" s="11" t="s">
        <v>406</v>
      </c>
      <c r="C135" s="11" t="s">
        <v>420</v>
      </c>
      <c r="D135" s="11" t="s">
        <v>422</v>
      </c>
      <c r="E135" s="11" t="s">
        <v>412</v>
      </c>
      <c r="F135" s="11" t="s">
        <v>423</v>
      </c>
      <c r="G135" s="9">
        <v>227596</v>
      </c>
      <c r="H135" s="9">
        <v>0</v>
      </c>
      <c r="I135" s="9">
        <v>0</v>
      </c>
      <c r="J135" s="9">
        <v>227596</v>
      </c>
      <c r="K135" s="1"/>
    </row>
    <row r="136" spans="1:11" x14ac:dyDescent="0.25">
      <c r="A136" s="11" t="s">
        <v>278</v>
      </c>
      <c r="B136" s="11" t="s">
        <v>406</v>
      </c>
      <c r="C136" s="11" t="s">
        <v>431</v>
      </c>
      <c r="D136" s="11" t="s">
        <v>422</v>
      </c>
      <c r="E136" s="11" t="s">
        <v>412</v>
      </c>
      <c r="F136" s="11" t="s">
        <v>423</v>
      </c>
      <c r="G136" s="9">
        <v>239596</v>
      </c>
      <c r="H136" s="9">
        <v>0</v>
      </c>
      <c r="I136" s="9">
        <v>0</v>
      </c>
      <c r="J136" s="9">
        <v>239596</v>
      </c>
      <c r="K136" s="1"/>
    </row>
    <row r="137" spans="1:11" x14ac:dyDescent="0.25">
      <c r="A137" s="11" t="s">
        <v>333</v>
      </c>
      <c r="B137" s="11" t="s">
        <v>406</v>
      </c>
      <c r="C137" s="11" t="s">
        <v>430</v>
      </c>
      <c r="D137" s="11" t="s">
        <v>422</v>
      </c>
      <c r="E137" s="11" t="s">
        <v>412</v>
      </c>
      <c r="F137" s="11" t="s">
        <v>423</v>
      </c>
      <c r="G137" s="9">
        <v>226944</v>
      </c>
      <c r="H137" s="9">
        <v>0</v>
      </c>
      <c r="I137" s="9">
        <v>0</v>
      </c>
      <c r="J137" s="9">
        <v>226944</v>
      </c>
      <c r="K137" s="1"/>
    </row>
    <row r="138" spans="1:11" x14ac:dyDescent="0.25">
      <c r="A138" s="11" t="s">
        <v>285</v>
      </c>
      <c r="B138" s="11" t="s">
        <v>406</v>
      </c>
      <c r="C138" s="11" t="s">
        <v>407</v>
      </c>
      <c r="D138" s="11" t="s">
        <v>422</v>
      </c>
      <c r="E138" s="11" t="s">
        <v>412</v>
      </c>
      <c r="F138" s="11" t="s">
        <v>423</v>
      </c>
      <c r="G138" s="9">
        <v>212086</v>
      </c>
      <c r="H138" s="9">
        <v>0</v>
      </c>
      <c r="I138" s="9">
        <v>0</v>
      </c>
      <c r="J138" s="9">
        <v>212086</v>
      </c>
      <c r="K138" s="1"/>
    </row>
    <row r="139" spans="1:11" x14ac:dyDescent="0.25">
      <c r="A139" s="11" t="s">
        <v>501</v>
      </c>
      <c r="B139" s="11" t="s">
        <v>406</v>
      </c>
      <c r="C139" s="11" t="s">
        <v>420</v>
      </c>
      <c r="D139" s="11" t="s">
        <v>422</v>
      </c>
      <c r="E139" s="11" t="s">
        <v>426</v>
      </c>
      <c r="F139" s="11" t="s">
        <v>449</v>
      </c>
      <c r="G139" s="9">
        <v>118035</v>
      </c>
      <c r="H139" s="9">
        <v>7888</v>
      </c>
      <c r="I139" s="9">
        <v>0</v>
      </c>
      <c r="J139" s="9">
        <v>125923</v>
      </c>
      <c r="K139" s="1"/>
    </row>
    <row r="140" spans="1:11" x14ac:dyDescent="0.25">
      <c r="A140" s="11" t="s">
        <v>482</v>
      </c>
      <c r="B140" s="11" t="s">
        <v>417</v>
      </c>
      <c r="C140" s="11" t="s">
        <v>416</v>
      </c>
      <c r="D140" s="11" t="s">
        <v>417</v>
      </c>
      <c r="E140" s="11" t="s">
        <v>440</v>
      </c>
      <c r="F140" s="11" t="s">
        <v>440</v>
      </c>
      <c r="G140" s="9">
        <v>0</v>
      </c>
      <c r="H140" s="9">
        <v>43942</v>
      </c>
      <c r="I140" s="9">
        <v>0</v>
      </c>
      <c r="J140" s="9">
        <v>43942</v>
      </c>
      <c r="K140" s="1"/>
    </row>
    <row r="141" spans="1:11" x14ac:dyDescent="0.25">
      <c r="A141" s="11" t="s">
        <v>358</v>
      </c>
      <c r="B141" s="11" t="s">
        <v>435</v>
      </c>
      <c r="C141" s="11" t="s">
        <v>428</v>
      </c>
      <c r="D141" s="11" t="s">
        <v>429</v>
      </c>
      <c r="E141" s="11" t="s">
        <v>438</v>
      </c>
      <c r="F141" s="11" t="s">
        <v>439</v>
      </c>
      <c r="G141" s="9">
        <v>298516</v>
      </c>
      <c r="H141" s="9">
        <v>33207</v>
      </c>
      <c r="I141" s="9">
        <v>301831</v>
      </c>
      <c r="J141" s="9">
        <v>633554</v>
      </c>
      <c r="K141" s="1"/>
    </row>
    <row r="142" spans="1:11" x14ac:dyDescent="0.25">
      <c r="A142" s="11" t="s">
        <v>483</v>
      </c>
      <c r="B142" s="11" t="s">
        <v>417</v>
      </c>
      <c r="C142" s="11" t="s">
        <v>430</v>
      </c>
      <c r="D142" s="11" t="s">
        <v>417</v>
      </c>
      <c r="E142" s="11" t="s">
        <v>438</v>
      </c>
      <c r="F142" s="11" t="s">
        <v>459</v>
      </c>
      <c r="G142" s="9">
        <v>0</v>
      </c>
      <c r="H142" s="9">
        <v>0</v>
      </c>
      <c r="I142" s="9">
        <v>526533</v>
      </c>
      <c r="J142" s="9">
        <v>526533</v>
      </c>
      <c r="K142" s="1"/>
    </row>
    <row r="143" spans="1:11" x14ac:dyDescent="0.25">
      <c r="A143" s="11" t="s">
        <v>354</v>
      </c>
      <c r="B143" s="11" t="s">
        <v>417</v>
      </c>
      <c r="C143" s="11" t="s">
        <v>414</v>
      </c>
      <c r="D143" s="11" t="s">
        <v>417</v>
      </c>
      <c r="E143" s="11" t="s">
        <v>418</v>
      </c>
      <c r="F143" s="11" t="s">
        <v>445</v>
      </c>
      <c r="G143" s="9">
        <v>0</v>
      </c>
      <c r="H143" s="9">
        <v>138404</v>
      </c>
      <c r="I143" s="9">
        <v>0</v>
      </c>
      <c r="J143" s="9">
        <v>138404</v>
      </c>
      <c r="K143" s="1"/>
    </row>
    <row r="144" spans="1:11" x14ac:dyDescent="0.25">
      <c r="A144" s="63" t="s">
        <v>502</v>
      </c>
      <c r="B144" s="11" t="s">
        <v>406</v>
      </c>
      <c r="C144" s="11" t="s">
        <v>430</v>
      </c>
      <c r="D144" s="11" t="s">
        <v>495</v>
      </c>
      <c r="E144" s="22" t="s">
        <v>426</v>
      </c>
      <c r="F144" s="11" t="s">
        <v>449</v>
      </c>
      <c r="G144" s="9">
        <v>0</v>
      </c>
      <c r="H144" s="9">
        <v>62992</v>
      </c>
      <c r="I144" s="9">
        <v>0</v>
      </c>
      <c r="J144" s="9">
        <v>62992</v>
      </c>
      <c r="K144" s="1"/>
    </row>
    <row r="145" spans="1:11" x14ac:dyDescent="0.25">
      <c r="A145" s="11" t="s">
        <v>218</v>
      </c>
      <c r="B145" s="11" t="s">
        <v>406</v>
      </c>
      <c r="C145" s="11" t="s">
        <v>457</v>
      </c>
      <c r="D145" s="11" t="s">
        <v>408</v>
      </c>
      <c r="E145" s="11" t="s">
        <v>489</v>
      </c>
      <c r="F145" s="11" t="s">
        <v>433</v>
      </c>
      <c r="G145" s="9">
        <v>370072</v>
      </c>
      <c r="H145" s="9">
        <v>114196</v>
      </c>
      <c r="I145" s="9">
        <v>0</v>
      </c>
      <c r="J145" s="9">
        <v>484268</v>
      </c>
      <c r="K145" s="1"/>
    </row>
    <row r="146" spans="1:11" x14ac:dyDescent="0.25">
      <c r="A146" s="11" t="s">
        <v>484</v>
      </c>
      <c r="B146" s="11" t="s">
        <v>425</v>
      </c>
      <c r="C146" s="11" t="s">
        <v>488</v>
      </c>
      <c r="D146" s="11" t="s">
        <v>411</v>
      </c>
      <c r="E146" s="11" t="s">
        <v>409</v>
      </c>
      <c r="F146" s="11" t="s">
        <v>410</v>
      </c>
      <c r="G146" s="9">
        <v>181832</v>
      </c>
      <c r="H146" s="9">
        <v>0</v>
      </c>
      <c r="I146" s="9">
        <v>0</v>
      </c>
      <c r="J146" s="9">
        <v>181832</v>
      </c>
      <c r="K146" s="1"/>
    </row>
    <row r="147" spans="1:11" x14ac:dyDescent="0.25">
      <c r="A147" s="11" t="s">
        <v>485</v>
      </c>
      <c r="B147" s="11" t="s">
        <v>417</v>
      </c>
      <c r="C147" s="11" t="s">
        <v>457</v>
      </c>
      <c r="D147" s="11" t="s">
        <v>417</v>
      </c>
      <c r="E147" s="11" t="s">
        <v>418</v>
      </c>
      <c r="F147" s="11" t="s">
        <v>419</v>
      </c>
      <c r="G147" s="9">
        <v>0</v>
      </c>
      <c r="H147" s="9">
        <v>12813</v>
      </c>
      <c r="I147" s="9">
        <v>5272</v>
      </c>
      <c r="J147" s="9">
        <v>18085</v>
      </c>
      <c r="K147" s="1"/>
    </row>
    <row r="148" spans="1:11" x14ac:dyDescent="0.25">
      <c r="A148" s="11" t="s">
        <v>393</v>
      </c>
      <c r="B148" s="11" t="s">
        <v>406</v>
      </c>
      <c r="C148" s="11" t="s">
        <v>414</v>
      </c>
      <c r="D148" s="11" t="s">
        <v>411</v>
      </c>
      <c r="E148" s="11" t="s">
        <v>418</v>
      </c>
      <c r="F148" s="11" t="s">
        <v>419</v>
      </c>
      <c r="G148" s="9">
        <v>188508</v>
      </c>
      <c r="H148" s="9">
        <v>0</v>
      </c>
      <c r="I148" s="9">
        <v>0</v>
      </c>
      <c r="J148" s="9">
        <v>188508</v>
      </c>
      <c r="K148" s="1"/>
    </row>
    <row r="149" spans="1:11" x14ac:dyDescent="0.25">
      <c r="A149" s="11" t="s">
        <v>316</v>
      </c>
      <c r="B149" s="11" t="s">
        <v>406</v>
      </c>
      <c r="C149" s="11" t="s">
        <v>414</v>
      </c>
      <c r="D149" s="11" t="s">
        <v>429</v>
      </c>
      <c r="E149" s="11" t="s">
        <v>442</v>
      </c>
      <c r="F149" s="11" t="s">
        <v>451</v>
      </c>
      <c r="G149" s="9">
        <v>319468</v>
      </c>
      <c r="H149" s="9">
        <v>84512</v>
      </c>
      <c r="I149" s="9">
        <v>0</v>
      </c>
      <c r="J149" s="9">
        <v>403980</v>
      </c>
      <c r="K149" s="1"/>
    </row>
    <row r="150" spans="1:11" x14ac:dyDescent="0.25">
      <c r="A150" s="11" t="s">
        <v>319</v>
      </c>
      <c r="B150" s="11" t="s">
        <v>406</v>
      </c>
      <c r="C150" s="11" t="s">
        <v>420</v>
      </c>
      <c r="D150" s="11" t="s">
        <v>411</v>
      </c>
      <c r="E150" s="11" t="s">
        <v>489</v>
      </c>
      <c r="F150" s="11" t="s">
        <v>433</v>
      </c>
      <c r="G150" s="9">
        <v>258816</v>
      </c>
      <c r="H150" s="9">
        <v>0</v>
      </c>
      <c r="I150" s="9">
        <v>0</v>
      </c>
      <c r="J150" s="9">
        <v>258816</v>
      </c>
      <c r="K150" s="1"/>
    </row>
    <row r="151" spans="1:11" x14ac:dyDescent="0.25">
      <c r="A151" s="11" t="s">
        <v>263</v>
      </c>
      <c r="B151" s="11" t="s">
        <v>425</v>
      </c>
      <c r="C151" s="11" t="s">
        <v>431</v>
      </c>
      <c r="D151" s="11" t="s">
        <v>422</v>
      </c>
      <c r="E151" s="11" t="s">
        <v>426</v>
      </c>
      <c r="F151" s="11" t="s">
        <v>427</v>
      </c>
      <c r="G151" s="9">
        <v>57460</v>
      </c>
      <c r="H151" s="9">
        <v>0</v>
      </c>
      <c r="I151" s="9">
        <v>0</v>
      </c>
      <c r="J151" s="9">
        <v>57460</v>
      </c>
      <c r="K151" s="1"/>
    </row>
    <row r="152" spans="1:11" x14ac:dyDescent="0.25">
      <c r="A152" s="11" t="s">
        <v>301</v>
      </c>
      <c r="B152" s="11" t="s">
        <v>425</v>
      </c>
      <c r="C152" s="11" t="s">
        <v>436</v>
      </c>
      <c r="D152" s="11" t="s">
        <v>408</v>
      </c>
      <c r="E152" s="11" t="s">
        <v>409</v>
      </c>
      <c r="F152" s="11" t="s">
        <v>410</v>
      </c>
      <c r="G152" s="9">
        <v>160081</v>
      </c>
      <c r="H152" s="9">
        <v>12848</v>
      </c>
      <c r="I152" s="9">
        <v>0</v>
      </c>
      <c r="J152" s="9">
        <v>172929</v>
      </c>
      <c r="K152" s="1"/>
    </row>
    <row r="153" spans="1:11" x14ac:dyDescent="0.25">
      <c r="A153" s="11" t="s">
        <v>334</v>
      </c>
      <c r="B153" s="11" t="s">
        <v>406</v>
      </c>
      <c r="C153" s="11" t="s">
        <v>428</v>
      </c>
      <c r="D153" s="11" t="s">
        <v>422</v>
      </c>
      <c r="E153" s="11" t="s">
        <v>412</v>
      </c>
      <c r="F153" s="11" t="s">
        <v>423</v>
      </c>
      <c r="G153" s="9">
        <v>59224</v>
      </c>
      <c r="H153" s="9">
        <v>0</v>
      </c>
      <c r="I153" s="9">
        <v>0</v>
      </c>
      <c r="J153" s="9">
        <v>59224</v>
      </c>
      <c r="K153" s="1"/>
    </row>
    <row r="154" spans="1:11" x14ac:dyDescent="0.25">
      <c r="A154" s="11" t="s">
        <v>288</v>
      </c>
      <c r="B154" s="11" t="s">
        <v>406</v>
      </c>
      <c r="C154" s="11" t="s">
        <v>436</v>
      </c>
      <c r="D154" s="11" t="s">
        <v>408</v>
      </c>
      <c r="E154" s="11" t="s">
        <v>412</v>
      </c>
      <c r="F154" s="11" t="s">
        <v>423</v>
      </c>
      <c r="G154" s="9">
        <v>246781</v>
      </c>
      <c r="H154" s="9">
        <v>4356</v>
      </c>
      <c r="I154" s="9">
        <v>0</v>
      </c>
      <c r="J154" s="9">
        <v>251137</v>
      </c>
      <c r="K154" s="1"/>
    </row>
    <row r="155" spans="1:11" x14ac:dyDescent="0.25">
      <c r="A155" s="11" t="s">
        <v>486</v>
      </c>
      <c r="B155" s="11" t="s">
        <v>417</v>
      </c>
      <c r="C155" s="11" t="s">
        <v>407</v>
      </c>
      <c r="D155" s="11" t="s">
        <v>417</v>
      </c>
      <c r="E155" s="11" t="s">
        <v>434</v>
      </c>
      <c r="F155" s="11" t="s">
        <v>434</v>
      </c>
      <c r="G155" s="9">
        <v>0</v>
      </c>
      <c r="H155" s="9">
        <v>178833</v>
      </c>
      <c r="I155" s="9">
        <v>0</v>
      </c>
      <c r="J155" s="9">
        <v>178833</v>
      </c>
      <c r="K155" s="1"/>
    </row>
    <row r="156" spans="1:11" x14ac:dyDescent="0.25">
      <c r="A156" s="11" t="s">
        <v>302</v>
      </c>
      <c r="B156" s="11" t="s">
        <v>406</v>
      </c>
      <c r="C156" s="11" t="s">
        <v>436</v>
      </c>
      <c r="D156" s="11" t="s">
        <v>408</v>
      </c>
      <c r="E156" s="11" t="s">
        <v>426</v>
      </c>
      <c r="F156" s="11" t="s">
        <v>427</v>
      </c>
      <c r="G156" s="9">
        <v>245251</v>
      </c>
      <c r="H156" s="9">
        <v>52261</v>
      </c>
      <c r="I156" s="9">
        <v>0</v>
      </c>
      <c r="J156" s="9">
        <v>297512</v>
      </c>
      <c r="K156" s="1"/>
    </row>
    <row r="157" spans="1:11" x14ac:dyDescent="0.25">
      <c r="A157" s="11" t="s">
        <v>240</v>
      </c>
      <c r="B157" s="11" t="s">
        <v>406</v>
      </c>
      <c r="C157" s="11" t="s">
        <v>430</v>
      </c>
      <c r="D157" s="11" t="s">
        <v>408</v>
      </c>
      <c r="E157" s="11" t="s">
        <v>434</v>
      </c>
      <c r="F157" s="11" t="s">
        <v>434</v>
      </c>
      <c r="G157" s="9">
        <v>234781</v>
      </c>
      <c r="H157" s="9">
        <v>55218</v>
      </c>
      <c r="I157" s="9">
        <v>0</v>
      </c>
      <c r="J157" s="9">
        <v>289999</v>
      </c>
      <c r="K157" s="1"/>
    </row>
    <row r="158" spans="1:11" x14ac:dyDescent="0.25">
      <c r="A158" s="11" t="s">
        <v>370</v>
      </c>
      <c r="B158" s="11" t="s">
        <v>406</v>
      </c>
      <c r="C158" s="11" t="s">
        <v>407</v>
      </c>
      <c r="D158" s="11" t="s">
        <v>408</v>
      </c>
      <c r="E158" s="11" t="s">
        <v>426</v>
      </c>
      <c r="F158" s="11" t="s">
        <v>427</v>
      </c>
      <c r="G158" s="9">
        <v>248737</v>
      </c>
      <c r="H158" s="9">
        <v>58037</v>
      </c>
      <c r="I158" s="9">
        <v>0</v>
      </c>
      <c r="J158" s="9">
        <v>306774</v>
      </c>
      <c r="K158" s="1"/>
    </row>
    <row r="159" spans="1:11" x14ac:dyDescent="0.25">
      <c r="A159" s="11" t="s">
        <v>349</v>
      </c>
      <c r="B159" s="11" t="s">
        <v>435</v>
      </c>
      <c r="C159" s="11" t="s">
        <v>428</v>
      </c>
      <c r="D159" s="11" t="s">
        <v>429</v>
      </c>
      <c r="E159" s="11" t="s">
        <v>438</v>
      </c>
      <c r="F159" s="11" t="s">
        <v>459</v>
      </c>
      <c r="G159" s="9">
        <v>581804</v>
      </c>
      <c r="H159" s="9">
        <v>132160</v>
      </c>
      <c r="I159" s="9">
        <v>28358</v>
      </c>
      <c r="J159" s="9">
        <v>742322</v>
      </c>
      <c r="K159" s="1"/>
    </row>
    <row r="160" spans="1:11" x14ac:dyDescent="0.25">
      <c r="A160" s="11" t="s">
        <v>291</v>
      </c>
      <c r="B160" s="11" t="s">
        <v>406</v>
      </c>
      <c r="C160" s="11" t="s">
        <v>430</v>
      </c>
      <c r="D160" s="11" t="s">
        <v>408</v>
      </c>
      <c r="E160" s="11" t="s">
        <v>412</v>
      </c>
      <c r="F160" s="11" t="s">
        <v>421</v>
      </c>
      <c r="G160" s="9">
        <v>245796</v>
      </c>
      <c r="H160" s="9">
        <v>44293</v>
      </c>
      <c r="I160" s="9">
        <v>0</v>
      </c>
      <c r="J160" s="9">
        <v>290089</v>
      </c>
      <c r="K160" s="1"/>
    </row>
    <row r="161" spans="1:11" x14ac:dyDescent="0.25">
      <c r="A161" s="11" t="s">
        <v>279</v>
      </c>
      <c r="B161" s="11" t="s">
        <v>425</v>
      </c>
      <c r="C161" s="11" t="s">
        <v>488</v>
      </c>
      <c r="D161" s="11" t="s">
        <v>411</v>
      </c>
      <c r="E161" s="11" t="s">
        <v>418</v>
      </c>
      <c r="F161" s="11" t="s">
        <v>419</v>
      </c>
      <c r="G161" s="9">
        <v>254771</v>
      </c>
      <c r="H161" s="9">
        <v>5672</v>
      </c>
      <c r="I161" s="9">
        <v>0</v>
      </c>
      <c r="J161" s="9">
        <v>260443</v>
      </c>
      <c r="K161" s="1"/>
    </row>
    <row r="162" spans="1:11" x14ac:dyDescent="0.25">
      <c r="A162" s="11" t="s">
        <v>252</v>
      </c>
      <c r="B162" s="11" t="s">
        <v>406</v>
      </c>
      <c r="C162" s="11" t="s">
        <v>420</v>
      </c>
      <c r="D162" s="11" t="s">
        <v>411</v>
      </c>
      <c r="E162" s="11" t="s">
        <v>418</v>
      </c>
      <c r="F162" s="11" t="s">
        <v>419</v>
      </c>
      <c r="G162" s="9">
        <v>241969</v>
      </c>
      <c r="H162" s="9">
        <v>7884</v>
      </c>
      <c r="I162" s="9">
        <v>227890</v>
      </c>
      <c r="J162" s="9">
        <v>477743</v>
      </c>
      <c r="K162" s="1"/>
    </row>
    <row r="163" spans="1:11" x14ac:dyDescent="0.25">
      <c r="A163" s="11" t="s">
        <v>247</v>
      </c>
      <c r="B163" s="11" t="s">
        <v>425</v>
      </c>
      <c r="C163" s="11" t="s">
        <v>430</v>
      </c>
      <c r="D163" s="11" t="s">
        <v>408</v>
      </c>
      <c r="E163" s="11" t="s">
        <v>440</v>
      </c>
      <c r="F163" s="11" t="s">
        <v>440</v>
      </c>
      <c r="G163" s="9">
        <v>161993</v>
      </c>
      <c r="H163" s="9">
        <v>0</v>
      </c>
      <c r="I163" s="9">
        <v>0</v>
      </c>
      <c r="J163" s="9">
        <v>161993</v>
      </c>
      <c r="K163" s="1"/>
    </row>
    <row r="164" spans="1:11" x14ac:dyDescent="0.25">
      <c r="A164" s="11" t="s">
        <v>326</v>
      </c>
      <c r="B164" s="11" t="s">
        <v>406</v>
      </c>
      <c r="C164" s="11" t="s">
        <v>420</v>
      </c>
      <c r="D164" s="11" t="s">
        <v>429</v>
      </c>
      <c r="E164" s="11" t="s">
        <v>440</v>
      </c>
      <c r="F164" s="11" t="s">
        <v>440</v>
      </c>
      <c r="G164" s="9">
        <v>315468</v>
      </c>
      <c r="H164" s="9">
        <v>0</v>
      </c>
      <c r="I164" s="9">
        <v>0</v>
      </c>
      <c r="J164" s="9">
        <v>315468</v>
      </c>
      <c r="K164" s="1"/>
    </row>
    <row r="165" spans="1:11" x14ac:dyDescent="0.25">
      <c r="A165" s="11" t="s">
        <v>231</v>
      </c>
      <c r="B165" s="11" t="s">
        <v>425</v>
      </c>
      <c r="C165" s="11" t="s">
        <v>420</v>
      </c>
      <c r="D165" s="11" t="s">
        <v>422</v>
      </c>
      <c r="E165" s="11" t="s">
        <v>426</v>
      </c>
      <c r="F165" s="11" t="s">
        <v>427</v>
      </c>
      <c r="G165" s="9">
        <v>152489</v>
      </c>
      <c r="H165" s="9">
        <v>2325</v>
      </c>
      <c r="I165" s="9">
        <v>0</v>
      </c>
      <c r="J165" s="9">
        <v>154814</v>
      </c>
      <c r="K165" s="1"/>
    </row>
    <row r="166" spans="1:11" x14ac:dyDescent="0.25">
      <c r="A166" s="11" t="s">
        <v>268</v>
      </c>
      <c r="B166" s="11" t="s">
        <v>425</v>
      </c>
      <c r="C166" s="11" t="s">
        <v>420</v>
      </c>
      <c r="D166" s="11" t="s">
        <v>422</v>
      </c>
      <c r="E166" s="11" t="s">
        <v>426</v>
      </c>
      <c r="F166" s="11" t="s">
        <v>427</v>
      </c>
      <c r="G166" s="9">
        <v>182515</v>
      </c>
      <c r="H166" s="9">
        <v>129718</v>
      </c>
      <c r="I166" s="9">
        <v>0</v>
      </c>
      <c r="J166" s="9">
        <v>312233</v>
      </c>
      <c r="K166" s="1"/>
    </row>
    <row r="167" spans="1:11" x14ac:dyDescent="0.25">
      <c r="A167" s="11" t="s">
        <v>303</v>
      </c>
      <c r="B167" s="11" t="s">
        <v>425</v>
      </c>
      <c r="C167" s="11" t="s">
        <v>420</v>
      </c>
      <c r="D167" s="11" t="s">
        <v>422</v>
      </c>
      <c r="E167" s="11" t="s">
        <v>426</v>
      </c>
      <c r="F167" s="11" t="s">
        <v>427</v>
      </c>
      <c r="G167" s="9">
        <v>154333</v>
      </c>
      <c r="H167" s="9">
        <v>6606</v>
      </c>
      <c r="I167" s="9">
        <v>0</v>
      </c>
      <c r="J167" s="9">
        <v>160939</v>
      </c>
      <c r="K167" s="1"/>
    </row>
    <row r="168" spans="1:11" x14ac:dyDescent="0.25">
      <c r="A168" s="11" t="s">
        <v>300</v>
      </c>
      <c r="B168" s="11" t="s">
        <v>425</v>
      </c>
      <c r="C168" s="11" t="s">
        <v>428</v>
      </c>
      <c r="D168" s="11" t="s">
        <v>422</v>
      </c>
      <c r="E168" s="11" t="s">
        <v>426</v>
      </c>
      <c r="F168" s="11" t="s">
        <v>427</v>
      </c>
      <c r="G168" s="9">
        <v>163033</v>
      </c>
      <c r="H168" s="9">
        <v>2521</v>
      </c>
      <c r="I168" s="9">
        <v>0</v>
      </c>
      <c r="J168" s="9">
        <v>165554</v>
      </c>
      <c r="K168" s="1"/>
    </row>
    <row r="169" spans="1:11" x14ac:dyDescent="0.25">
      <c r="A169" s="11" t="s">
        <v>219</v>
      </c>
      <c r="B169" s="11" t="s">
        <v>425</v>
      </c>
      <c r="C169" s="11" t="s">
        <v>420</v>
      </c>
      <c r="D169" s="11" t="s">
        <v>422</v>
      </c>
      <c r="E169" s="11" t="s">
        <v>426</v>
      </c>
      <c r="F169" s="11" t="s">
        <v>427</v>
      </c>
      <c r="G169" s="9">
        <v>155546</v>
      </c>
      <c r="H169" s="9">
        <v>7395</v>
      </c>
      <c r="I169" s="9">
        <v>0</v>
      </c>
      <c r="J169" s="9">
        <v>162941</v>
      </c>
      <c r="K169" s="1"/>
    </row>
    <row r="170" spans="1:11" x14ac:dyDescent="0.25">
      <c r="A170" s="11" t="s">
        <v>237</v>
      </c>
      <c r="B170" s="11" t="s">
        <v>425</v>
      </c>
      <c r="C170" s="11" t="s">
        <v>420</v>
      </c>
      <c r="D170" s="11" t="s">
        <v>422</v>
      </c>
      <c r="E170" s="11" t="s">
        <v>426</v>
      </c>
      <c r="F170" s="11" t="s">
        <v>427</v>
      </c>
      <c r="G170" s="9">
        <v>161679</v>
      </c>
      <c r="H170" s="9">
        <v>4760</v>
      </c>
      <c r="I170" s="9">
        <v>0</v>
      </c>
      <c r="J170" s="9">
        <v>166439</v>
      </c>
      <c r="K170" s="1"/>
    </row>
    <row r="171" spans="1:11" x14ac:dyDescent="0.25">
      <c r="A171" s="11" t="s">
        <v>220</v>
      </c>
      <c r="B171" s="11" t="s">
        <v>425</v>
      </c>
      <c r="C171" s="11" t="s">
        <v>420</v>
      </c>
      <c r="D171" s="11" t="s">
        <v>422</v>
      </c>
      <c r="E171" s="11" t="s">
        <v>426</v>
      </c>
      <c r="F171" s="11" t="s">
        <v>427</v>
      </c>
      <c r="G171" s="9">
        <v>205047</v>
      </c>
      <c r="H171" s="9">
        <v>3194</v>
      </c>
      <c r="I171" s="9">
        <v>0</v>
      </c>
      <c r="J171" s="9">
        <v>208241</v>
      </c>
      <c r="K171" s="1"/>
    </row>
    <row r="172" spans="1:11" x14ac:dyDescent="0.25">
      <c r="A172" s="11" t="s">
        <v>269</v>
      </c>
      <c r="B172" s="11" t="s">
        <v>425</v>
      </c>
      <c r="C172" s="11" t="s">
        <v>420</v>
      </c>
      <c r="D172" s="11" t="s">
        <v>422</v>
      </c>
      <c r="E172" s="11" t="s">
        <v>426</v>
      </c>
      <c r="F172" s="11" t="s">
        <v>427</v>
      </c>
      <c r="G172" s="9">
        <v>61233</v>
      </c>
      <c r="H172" s="9">
        <v>4894</v>
      </c>
      <c r="I172" s="9">
        <v>0</v>
      </c>
      <c r="J172" s="9">
        <v>66127</v>
      </c>
      <c r="K172" s="1"/>
    </row>
    <row r="173" spans="1:11" x14ac:dyDescent="0.25">
      <c r="A173" s="11" t="s">
        <v>362</v>
      </c>
      <c r="B173" s="11" t="s">
        <v>417</v>
      </c>
      <c r="C173" s="11" t="s">
        <v>416</v>
      </c>
      <c r="D173" s="11" t="s">
        <v>417</v>
      </c>
      <c r="E173" s="11" t="s">
        <v>434</v>
      </c>
      <c r="F173" s="11" t="s">
        <v>434</v>
      </c>
      <c r="G173" s="9">
        <v>0</v>
      </c>
      <c r="H173" s="9">
        <v>187647</v>
      </c>
      <c r="I173" s="9">
        <v>0</v>
      </c>
      <c r="J173" s="9">
        <v>187647</v>
      </c>
      <c r="K173" s="1"/>
    </row>
    <row r="174" spans="1:11" x14ac:dyDescent="0.25">
      <c r="A174" s="11" t="s">
        <v>328</v>
      </c>
      <c r="B174" s="11" t="s">
        <v>435</v>
      </c>
      <c r="C174" s="11" t="s">
        <v>420</v>
      </c>
      <c r="D174" s="11" t="s">
        <v>411</v>
      </c>
      <c r="E174" s="11" t="s">
        <v>440</v>
      </c>
      <c r="F174" s="11" t="s">
        <v>440</v>
      </c>
      <c r="G174" s="9">
        <v>534000</v>
      </c>
      <c r="H174" s="9">
        <v>538645</v>
      </c>
      <c r="I174" s="9">
        <v>37240</v>
      </c>
      <c r="J174" s="9">
        <v>1109885</v>
      </c>
      <c r="K174" s="1"/>
    </row>
    <row r="175" spans="1:11" x14ac:dyDescent="0.25">
      <c r="A175" s="11" t="s">
        <v>391</v>
      </c>
      <c r="B175" s="11" t="s">
        <v>425</v>
      </c>
      <c r="C175" s="11" t="s">
        <v>470</v>
      </c>
      <c r="D175" s="11" t="s">
        <v>411</v>
      </c>
      <c r="E175" s="11" t="s">
        <v>418</v>
      </c>
      <c r="F175" s="11" t="s">
        <v>445</v>
      </c>
      <c r="G175" s="9">
        <v>167144</v>
      </c>
      <c r="H175" s="9">
        <v>0</v>
      </c>
      <c r="I175" s="9">
        <v>0</v>
      </c>
      <c r="J175" s="9">
        <v>167144</v>
      </c>
      <c r="K175" s="1"/>
    </row>
    <row r="176" spans="1:11" x14ac:dyDescent="0.25">
      <c r="A176" s="11" t="s">
        <v>335</v>
      </c>
      <c r="B176" s="11" t="s">
        <v>406</v>
      </c>
      <c r="C176" s="11" t="s">
        <v>407</v>
      </c>
      <c r="D176" s="11" t="s">
        <v>422</v>
      </c>
      <c r="E176" s="11" t="s">
        <v>412</v>
      </c>
      <c r="F176" s="11" t="s">
        <v>423</v>
      </c>
      <c r="G176" s="9">
        <v>5853</v>
      </c>
      <c r="H176" s="9">
        <v>0</v>
      </c>
      <c r="I176" s="9">
        <v>0</v>
      </c>
      <c r="J176" s="9">
        <v>5853</v>
      </c>
      <c r="K176" s="1"/>
    </row>
    <row r="177" spans="1:11" x14ac:dyDescent="0.25">
      <c r="A177" s="11" t="s">
        <v>487</v>
      </c>
      <c r="B177" s="11" t="s">
        <v>460</v>
      </c>
      <c r="C177" s="11" t="s">
        <v>436</v>
      </c>
      <c r="D177" s="11" t="s">
        <v>429</v>
      </c>
      <c r="E177" s="11" t="s">
        <v>440</v>
      </c>
      <c r="F177" s="11" t="s">
        <v>440</v>
      </c>
      <c r="G177" s="9">
        <v>15024</v>
      </c>
      <c r="H177" s="9">
        <v>0</v>
      </c>
      <c r="I177" s="9">
        <v>0</v>
      </c>
      <c r="J177" s="9">
        <v>15024</v>
      </c>
      <c r="K177" s="1"/>
    </row>
    <row r="178" spans="1:11" x14ac:dyDescent="0.25">
      <c r="A178" s="11" t="s">
        <v>314</v>
      </c>
      <c r="B178" s="11" t="s">
        <v>460</v>
      </c>
      <c r="C178" s="11" t="s">
        <v>420</v>
      </c>
      <c r="D178" s="21" t="s">
        <v>429</v>
      </c>
      <c r="E178" s="21" t="s">
        <v>442</v>
      </c>
      <c r="F178" s="11" t="s">
        <v>461</v>
      </c>
      <c r="G178" s="9">
        <v>272955</v>
      </c>
      <c r="H178" s="9">
        <v>0</v>
      </c>
      <c r="I178" s="9">
        <v>0</v>
      </c>
      <c r="J178" s="9">
        <v>272955</v>
      </c>
      <c r="K178" s="1"/>
    </row>
    <row r="179" spans="1:11" x14ac:dyDescent="0.25">
      <c r="A179" s="2">
        <f>SUBTOTAL(103,Tableau2425[Organisme])</f>
        <v>177</v>
      </c>
      <c r="G179" s="10">
        <f>SUBTOTAL(109,Tableau2425[Mission globale])</f>
        <v>42253968</v>
      </c>
      <c r="H179" s="10">
        <f>SUBTOTAL(109,Tableau2425[Entente
activité spécifique  ])</f>
        <v>8262755</v>
      </c>
      <c r="I179" s="10">
        <f>SUBTOTAL(109,Tableau2425[Autres financements])</f>
        <v>3563451</v>
      </c>
      <c r="J179" s="10">
        <f>SUBTOTAL(109,Tableau2425[Total])</f>
        <v>54080174</v>
      </c>
    </row>
    <row r="181" spans="1:11" x14ac:dyDescent="0.25">
      <c r="G181" s="23">
        <f>Tableau2425[[#Totals],[Mission globale]]/Tableau2425[[#Totals],[Total]]</f>
        <v>0.78132085891587555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2016-2017</vt:lpstr>
      <vt:lpstr>2017-2018</vt:lpstr>
      <vt:lpstr>2018-2019</vt:lpstr>
      <vt:lpstr>2019-2020</vt:lpstr>
      <vt:lpstr>2020-2021</vt:lpstr>
      <vt:lpstr>2021-2022</vt:lpstr>
      <vt:lpstr>2022-2023</vt:lpstr>
      <vt:lpstr>2023-2024</vt:lpstr>
      <vt:lpstr>2024-2025</vt:lpstr>
      <vt:lpstr>2025-2026</vt:lpstr>
      <vt:lpstr>Coordonnées organisme</vt:lpstr>
    </vt:vector>
  </TitlesOfParts>
  <Company>CISSS-CA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Patry</dc:creator>
  <cp:lastModifiedBy>Robert Dion (CISSSCA DG)</cp:lastModifiedBy>
  <cp:lastPrinted>2019-04-12T15:20:51Z</cp:lastPrinted>
  <dcterms:created xsi:type="dcterms:W3CDTF">2018-05-02T17:27:59Z</dcterms:created>
  <dcterms:modified xsi:type="dcterms:W3CDTF">2026-04-08T17:38:25Z</dcterms:modified>
</cp:coreProperties>
</file>