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3 - DGAPSR\30 DGA\3003 PSOC\4- Formation_Information_Communication\Page Web PSOC\"/>
    </mc:Choice>
  </mc:AlternateContent>
  <xr:revisionPtr revIDLastSave="0" documentId="13_ncr:1_{480DE7FC-16B1-4107-B8A7-AE84F496C7EA}" xr6:coauthVersionLast="47" xr6:coauthVersionMax="47" xr10:uidLastSave="{00000000-0000-0000-0000-000000000000}"/>
  <bookViews>
    <workbookView xWindow="-108" yWindow="-108" windowWidth="23256" windowHeight="12576" xr2:uid="{00000000-000D-0000-FFFF-FFFF00000000}"/>
  </bookViews>
  <sheets>
    <sheet name="PSOC 22-23" sheetId="1" r:id="rId1"/>
    <sheet name="BBR" sheetId="2" r:id="rId2"/>
    <sheet name="Coordonnées OC" sheetId="4" r:id="rId3"/>
    <sheet name="Notes" sheetId="3" r:id="rId4"/>
  </sheets>
  <definedNames>
    <definedName name="_xlnm.Print_Titles" localSheetId="2">'Coordonnées OC'!$10:$10</definedName>
    <definedName name="_xlnm.Print_Titles" localSheetId="0">'PSOC 22-23'!$9:$9</definedName>
    <definedName name="_xlnm.Print_Area" localSheetId="2">'Coordonnées OC'!$A$1:$D$192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1" l="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G98"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G150" i="1"/>
  <c r="G188" i="1" s="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A188" i="1"/>
  <c r="E188" i="1"/>
  <c r="F188" i="1"/>
  <c r="H188" i="1"/>
  <c r="I188" i="1"/>
  <c r="K188" i="1"/>
  <c r="L188" i="1"/>
  <c r="M188" i="1"/>
  <c r="N188" i="1" l="1"/>
</calcChain>
</file>

<file path=xl/sharedStrings.xml><?xml version="1.0" encoding="utf-8"?>
<sst xmlns="http://schemas.openxmlformats.org/spreadsheetml/2006/main" count="1717" uniqueCount="849">
  <si>
    <t>Concertation et consultation générale</t>
  </si>
  <si>
    <t>Régional</t>
  </si>
  <si>
    <t>Regroupement régional</t>
  </si>
  <si>
    <t>Table régionale des organismes communautaires Chaudière-Appalaches</t>
  </si>
  <si>
    <t>Santé mentale</t>
  </si>
  <si>
    <t>Table régionale des organismes communautaires actifs en santé mentale (Région - 12)</t>
  </si>
  <si>
    <t>Maisons de jeunes (MDJ)</t>
  </si>
  <si>
    <t>Municipal</t>
  </si>
  <si>
    <t>Milieux vie et soutien dans la comm.</t>
  </si>
  <si>
    <t>Stan-Jeunes</t>
  </si>
  <si>
    <t>Personnes démunies</t>
  </si>
  <si>
    <t>2 à 5 MRC</t>
  </si>
  <si>
    <t>Aide et entraide</t>
  </si>
  <si>
    <t>Soupe au bouton</t>
  </si>
  <si>
    <t>Organismes d’hébergement</t>
  </si>
  <si>
    <t>Société de réadaptation et d'intégration communautaire (S.R.I.C.)</t>
  </si>
  <si>
    <t>Déficience physique</t>
  </si>
  <si>
    <t>Non catégorisé</t>
  </si>
  <si>
    <t>Service régional d'interprétariat de L'Est du Québec inc.</t>
  </si>
  <si>
    <t>Maintien à domicile</t>
  </si>
  <si>
    <t>Service d'entraide St-Étienne</t>
  </si>
  <si>
    <t>Service d'entraide de St-Romuald inc.</t>
  </si>
  <si>
    <t>Service d'entraide de St-Rédempteur inc.</t>
  </si>
  <si>
    <t>Service d'entraide de St-Jean-Chrysostome</t>
  </si>
  <si>
    <t>Service d'entraide de Saint-Lambert-de-Lauzon</t>
  </si>
  <si>
    <t>Service d'entraide de Pintendre</t>
  </si>
  <si>
    <t>Service d'entraide de Breakeyville</t>
  </si>
  <si>
    <t>Service d'entraide Bernières-St-Nicolas inc.</t>
  </si>
  <si>
    <t>Santé Mentale Québec - Chaudière-Appalaches</t>
  </si>
  <si>
    <t>MRC</t>
  </si>
  <si>
    <t>S.O.S. Onde Amitié</t>
  </si>
  <si>
    <t>Contraception, allaitement, périnatalité, famille</t>
  </si>
  <si>
    <t>Ressources-Naissances</t>
  </si>
  <si>
    <t>Ressource Le Berceau inc.</t>
  </si>
  <si>
    <t>Autres ressources jeunesse</t>
  </si>
  <si>
    <t>Réseau d'Entraide des Appalaches</t>
  </si>
  <si>
    <t>Alcoolisme / toxicomanie et autres dépendances</t>
  </si>
  <si>
    <t>Réhab</t>
  </si>
  <si>
    <t>Regroupement des proches aidants de Bellechasse</t>
  </si>
  <si>
    <t>Regroupement des personnes handicapées physiques de la région de Thetford</t>
  </si>
  <si>
    <t>Regroupement des personnes aidantes de Lotbinière</t>
  </si>
  <si>
    <t>Regroupement des Organismes de Personnes Handicapées Région Chaudière-Appalaches (ROPHRCA)</t>
  </si>
  <si>
    <t>Regroupement des jeunes de Lotbinière</t>
  </si>
  <si>
    <t>Projet M.D.J. Saint-Isidore inc.</t>
  </si>
  <si>
    <t>Santé physique</t>
  </si>
  <si>
    <t>Présence Lotbinière</t>
  </si>
  <si>
    <t>Popote roulante L'Islet inc.</t>
  </si>
  <si>
    <t>Déficiences multiples</t>
  </si>
  <si>
    <t>Personnes handicapées en action de la Rive-Sud</t>
  </si>
  <si>
    <t>Autres ressources pour hommes</t>
  </si>
  <si>
    <t>Partage au masculin Beauce</t>
  </si>
  <si>
    <t>Parents d'Anges Beauce-Etchemins</t>
  </si>
  <si>
    <t>Parentaime Maison de la Famille des Etchemins</t>
  </si>
  <si>
    <t>Ouvre ton cœur à l'espoir</t>
  </si>
  <si>
    <t>Nouvel essor</t>
  </si>
  <si>
    <t>Moisson Beauce inc.</t>
  </si>
  <si>
    <t>Organismes de justice alternative</t>
  </si>
  <si>
    <t>Mesures alternatives jeunesse Frontenac inc.</t>
  </si>
  <si>
    <t>Manoir Aylmer Toxico-Gîte inc.</t>
  </si>
  <si>
    <t>Hébergement mixte</t>
  </si>
  <si>
    <t>Maison l'Odyssée Jeu Alcool Drogues</t>
  </si>
  <si>
    <t>Maison L’Éclaircie</t>
  </si>
  <si>
    <t>Maison des jeunes St-Raphaël</t>
  </si>
  <si>
    <t>Maison des jeunes du Lac Aylmer</t>
  </si>
  <si>
    <t>Maison des jeunes des Frontières du Sud</t>
  </si>
  <si>
    <t>Maison des jeunes Défi-Ados</t>
  </si>
  <si>
    <t>Maison des Jeunes d'East Broughton</t>
  </si>
  <si>
    <t>Maison des jeunes de St-Michel de Bellechasse</t>
  </si>
  <si>
    <t>Maison des jeunes de L'Islet-Nord</t>
  </si>
  <si>
    <t>Maison des jeunes de Beauce-Sartigan</t>
  </si>
  <si>
    <t>Maison des jeunes « L'Utopie »</t>
  </si>
  <si>
    <t>Maison des jeunes "St-Henri"</t>
  </si>
  <si>
    <t>Maison de la famille Rive-Sud</t>
  </si>
  <si>
    <t>Maison de la famille R.E.V. Rive-Sud</t>
  </si>
  <si>
    <t>Maison de la Famille de Lotbinière</t>
  </si>
  <si>
    <t>Maison de la Famille de la Nouvelle-Beauce</t>
  </si>
  <si>
    <t>Maison de la famille de la MRC de L'Islet inc.</t>
  </si>
  <si>
    <t>Maison de la Famille de Bellechasse</t>
  </si>
  <si>
    <t>Maison de la famille Chutes-Chaudière</t>
  </si>
  <si>
    <t>Maison de la Famille Beauce-Etchemins</t>
  </si>
  <si>
    <t>Maison de jeunes L'Olivier des Etchemins</t>
  </si>
  <si>
    <t>L'Oasis de Lotbinière inc.</t>
  </si>
  <si>
    <t>L'Interface, organisme de justice alternative</t>
  </si>
  <si>
    <t>Lien-Partage inc.</t>
  </si>
  <si>
    <t>L'Éveil, groupe d'entraide pour personnes atteintes de maladie mentale</t>
  </si>
  <si>
    <t>L'Essentiel des Etchemins</t>
  </si>
  <si>
    <t>Les nouveaux sentiers de la MRC de L'Islet</t>
  </si>
  <si>
    <t>Les amies de Panet</t>
  </si>
  <si>
    <t>L'Entraide Pascal-Taché inc.</t>
  </si>
  <si>
    <t>Le Trait d'Union, groupe d'entraide pour personnes ayant des troubles de santé mentale</t>
  </si>
  <si>
    <t>Le Sillon regroupement des parents et amis de la personne atteinte d'une maladie mentale</t>
  </si>
  <si>
    <t>Le Service d'entraide de Charny inc.</t>
  </si>
  <si>
    <t>Le Re-lait Montmagny-L'Islet</t>
  </si>
  <si>
    <t>Le Rappel groupe d'entraide de personnes atteintes d'une maladie mentale</t>
  </si>
  <si>
    <t>Le Patro de Lévis inc.</t>
  </si>
  <si>
    <t>Le Murmure, groupe d'entraide de personnes ayant ou ayant eu un problème de santé mentale</t>
  </si>
  <si>
    <t>Le Havre, groupe d'aide et d'entraide pour la personne vivant avec un problème de santé mentale</t>
  </si>
  <si>
    <t>Maisons d’hébergement pour femmes violentées ou en difficulté</t>
  </si>
  <si>
    <t>Le Havre des femmes</t>
  </si>
  <si>
    <t>Le Filon</t>
  </si>
  <si>
    <t>Le Contrevent, pour l'entourage d'une personne ayant un trouble majeur de santé mentale</t>
  </si>
  <si>
    <t>Le Comptoir d'aide Le Fouillis inc.</t>
  </si>
  <si>
    <t>Le Cercle de l'amitié de Cap St-Ignace</t>
  </si>
  <si>
    <t>Le Centre de parrainage de la jeunesse de Beauce</t>
  </si>
  <si>
    <t>Le Carrefour Employabilité - Travail de rue</t>
  </si>
  <si>
    <t>Laura Lémerveil</t>
  </si>
  <si>
    <t>L'Association des TCC des Deux Rives (Québec - Chaudière-Appalaches)</t>
  </si>
  <si>
    <t>L'Association des personnes handicapées de Bellechasse (L' A.P.H.B.)</t>
  </si>
  <si>
    <t>Déficience intellectuelle</t>
  </si>
  <si>
    <t>L'Arche le Printemps inc.</t>
  </si>
  <si>
    <t>L'Arc-en-Ciel, regroupement de parents et de personnes handicapées</t>
  </si>
  <si>
    <t>L'Ancre, regroupement des parents et amis des personnes atteintes de maladie mentale</t>
  </si>
  <si>
    <t>Sens., promo. et défense droits</t>
  </si>
  <si>
    <t>L'A-Droit de Chaudière-Appalaches</t>
  </si>
  <si>
    <t>Maisons d’hébergement communautaire jeunesse</t>
  </si>
  <si>
    <t>L'Adoberge Chaudière-Appalaches</t>
  </si>
  <si>
    <t>La Tournée des marmitons de Montmagny</t>
  </si>
  <si>
    <t>La Société Grand Village inc.</t>
  </si>
  <si>
    <t>La Société Alzheimer Chaudière-Appalaches</t>
  </si>
  <si>
    <t>La Ruche de St-Romuald inc.</t>
  </si>
  <si>
    <t>La Rencontre, groupe d'entraide pour personnes atteintes de maladie mentale</t>
  </si>
  <si>
    <t>La Popote roulante des Aulnaies</t>
  </si>
  <si>
    <t>La Passerelle, groupe d'aide et d'entraide pour personnes vivant avec un problème de santé mentale</t>
  </si>
  <si>
    <t>La Maison du Tournant inc.</t>
  </si>
  <si>
    <t>La Maison des jeunes L'Azymut Est * Ouest</t>
  </si>
  <si>
    <t>La Maison des jeunes Isotope de St-Malachie</t>
  </si>
  <si>
    <t>La Maison des jeunes de Thetford Mines</t>
  </si>
  <si>
    <t>La Maison des jeunes de St-Jean-Chrysostome inc.</t>
  </si>
  <si>
    <t>La Maison des jeunes de St-Étienne-de-Lauzon inc.</t>
  </si>
  <si>
    <t>La maison des jeunes de Montmagny inc.</t>
  </si>
  <si>
    <t>La maison des jeunes de la M.R.C. Robert-Cliche</t>
  </si>
  <si>
    <t>La Maison des jeunes de Charny inc.</t>
  </si>
  <si>
    <t>Personnes âgées</t>
  </si>
  <si>
    <t>La Maison des aînés de Lévis inc.</t>
  </si>
  <si>
    <t>La Jonction pour elle inc.</t>
  </si>
  <si>
    <t>La Gîtée inc.</t>
  </si>
  <si>
    <t>La Frontière</t>
  </si>
  <si>
    <t>La Croisée des Chemins</t>
  </si>
  <si>
    <t>La Croisée - regroupement de parents, amis(es) de la personne atteinte de maladie mentale - MRC des Appalaches</t>
  </si>
  <si>
    <t>La Corporation de Solidarité en sécurité alimentaire de Lotbinière</t>
  </si>
  <si>
    <t>La Chaudronnée du Bel Âge</t>
  </si>
  <si>
    <t>Intervalle</t>
  </si>
  <si>
    <t>Havre L'Éclaircie inc.</t>
  </si>
  <si>
    <t>Cancer</t>
  </si>
  <si>
    <t>Groupe espérance et cancer</t>
  </si>
  <si>
    <t>Groupe d'Entraide Cancer et Vie</t>
  </si>
  <si>
    <t>Groupe d'accompagnement Jonathan inc.</t>
  </si>
  <si>
    <t>Orientation et identité sexuelles</t>
  </si>
  <si>
    <t>GRIS Chaudière-Appalaches</t>
  </si>
  <si>
    <t>Grands Frères Grandes Soeurs des Appalaches</t>
  </si>
  <si>
    <t>Frigos Pleins</t>
  </si>
  <si>
    <t>Espace Chaudière-Appalaches</t>
  </si>
  <si>
    <t>Entraide Ste-Croix</t>
  </si>
  <si>
    <t>Entraide Solidarité Bellechasse</t>
  </si>
  <si>
    <t>Coup de pouce nourrice</t>
  </si>
  <si>
    <t>Corporation de développement de la communauté d'expression anglaise de Mégantic (MCDC)</t>
  </si>
  <si>
    <t>CAB</t>
  </si>
  <si>
    <t>Convergence action bénévole</t>
  </si>
  <si>
    <t>Comptoir Le Grenier</t>
  </si>
  <si>
    <t>Club parentaide Beauce-Centre</t>
  </si>
  <si>
    <t>Centres de femmes</t>
  </si>
  <si>
    <t>Centre-Femmes de Lotbinière</t>
  </si>
  <si>
    <t>Centre-Femmes de Bellechasse</t>
  </si>
  <si>
    <t>Centre-Femmes de Beauce inc.</t>
  </si>
  <si>
    <t>Centre-Femmes « La Jardilec » inc.</t>
  </si>
  <si>
    <t>Centre Yvon Mercier</t>
  </si>
  <si>
    <t>Centre la Barre du Jour</t>
  </si>
  <si>
    <t>Centre Femmes L'Ancrage</t>
  </si>
  <si>
    <t>Centre Femmes La Rose des Vents inc.</t>
  </si>
  <si>
    <t>Sous-régional</t>
  </si>
  <si>
    <t>Centre Ex-Equo</t>
  </si>
  <si>
    <t>Centre Domrémy des Appalaches inc.</t>
  </si>
  <si>
    <t>Centre d'Équithérapie La Remontée</t>
  </si>
  <si>
    <t>Centre d'entraide de la région de Disraeli</t>
  </si>
  <si>
    <t>Assistance et accompagnement et Centres d'écoute téléphonique</t>
  </si>
  <si>
    <t>Centre d'écoute et de prévention du suicide Beauce-Etchemins</t>
  </si>
  <si>
    <t>Centre de Vie de Bellechasse inc.</t>
  </si>
  <si>
    <t>Centre de stimulation l'Intercom</t>
  </si>
  <si>
    <t>CALACS</t>
  </si>
  <si>
    <t>Centre d'aide et de lutte contre les agressions à caractère sexuel Chaudière-Appalaches inc.</t>
  </si>
  <si>
    <t>Centre d'action bénévole des MRC de Montmagny et de L'Islet</t>
  </si>
  <si>
    <t>Centre d'action bénévole Concert'Action</t>
  </si>
  <si>
    <t>Centre d'action bénévole Beauce-Etchemin</t>
  </si>
  <si>
    <t>Centre d’Entraide Familiale de la MRC de Montmagny</t>
  </si>
  <si>
    <t>Centre communautaire Normandie inc.</t>
  </si>
  <si>
    <t>Centre CASA</t>
  </si>
  <si>
    <t>Centre Alter Agir (anciennement 'Se parler…D'Hommes à Hommes inc.)</t>
  </si>
  <si>
    <t>Centre aide et prévention jeunesse de Lévis</t>
  </si>
  <si>
    <t>Carrefour des personnes aînées de Lotbinière</t>
  </si>
  <si>
    <t>CALACS de la Rive-Sud</t>
  </si>
  <si>
    <t>Aux Quatre Vents, groupe d'entraide pour personnes en difficulté psychologique ou psychiatrique</t>
  </si>
  <si>
    <t>Aube de la Paix (1993) inc.</t>
  </si>
  <si>
    <t>Au Bercail de St-Georges</t>
  </si>
  <si>
    <t>Atelier occupationnel Rive-Sud inc.</t>
  </si>
  <si>
    <t>Association renaissance des Appalaches</t>
  </si>
  <si>
    <t>Association pour l'intégration sociale (Région Beauce-Sartigan)</t>
  </si>
  <si>
    <t>Association Horizon Soleil</t>
  </si>
  <si>
    <t>Association des personnes handicapées de Lotbinière</t>
  </si>
  <si>
    <t>Association des personnes handicapées de Lévis inc.</t>
  </si>
  <si>
    <t>Association des personnes handicapées de la Chaudière</t>
  </si>
  <si>
    <t>Association d'entraide communautaire La Fontaine</t>
  </si>
  <si>
    <t>Association de loisirs pour personnes handicapées de L'Islet-Sud</t>
  </si>
  <si>
    <t>Association de l'action volontaire Appalaches</t>
  </si>
  <si>
    <t>Association de la fibromyalgie région Chaudière-Appalaches</t>
  </si>
  <si>
    <t>Association bénévole Beauce-Sartigan inc.</t>
  </si>
  <si>
    <t>Amalgame MDJ Ouest</t>
  </si>
  <si>
    <t>Alliance-jeunesse Chutes-de-la-Chaudière</t>
  </si>
  <si>
    <t>Allaitement Québec</t>
  </si>
  <si>
    <t>Albatros Lévis</t>
  </si>
  <si>
    <t>Aide aux jeunes contrevenants de Beauce (A.J.C. Beauce)</t>
  </si>
  <si>
    <t>Action Jeunesse Côte-Sud</t>
  </si>
  <si>
    <t>Accueil-sérénité</t>
  </si>
  <si>
    <t>A.P.E.D.A.H.etPlusBeauce-Etchemins</t>
  </si>
  <si>
    <t>Colonne1</t>
  </si>
  <si>
    <t>CATÉGORIE</t>
  </si>
  <si>
    <t>RAYONNEMENT</t>
  </si>
  <si>
    <t>TYPOLOGIE</t>
  </si>
  <si>
    <t>NOM DE L'ORGANISME</t>
  </si>
  <si>
    <t>Note 6</t>
  </si>
  <si>
    <t>Note 5</t>
  </si>
  <si>
    <t>Note 4</t>
  </si>
  <si>
    <t>Note 3</t>
  </si>
  <si>
    <t>Note 2</t>
  </si>
  <si>
    <t>Note 1</t>
  </si>
  <si>
    <t>Données à jour</t>
  </si>
  <si>
    <t>ALLOCATIONS 2022-2023</t>
  </si>
  <si>
    <t xml:space="preserve">PROGRAMME DE SOUTIEN AUX ORGANISMES COMMUNAUTAIRES </t>
  </si>
  <si>
    <t>Données à jour au 20 octobre 2023</t>
  </si>
  <si>
    <t>MUNICIPAL</t>
  </si>
  <si>
    <t>2 À 5 MRC</t>
  </si>
  <si>
    <t>SOUS-RÉGIONAL</t>
  </si>
  <si>
    <t>RÉGIONAL</t>
  </si>
  <si>
    <t>ORGANISME D’AIDE ET ENTRAIDE</t>
  </si>
  <si>
    <t>Sans permanence</t>
  </si>
  <si>
    <t>Avec permanence</t>
  </si>
  <si>
    <t>ORGANISME DE SENSIBILISATION, PROMOTION ET DÉFENSE DES DROITS</t>
  </si>
  <si>
    <t>-</t>
  </si>
  <si>
    <t>ORGANISME DE MILIEUX DE VIE ET SOUTIEN DANS LA COMMUNAUTÉ</t>
  </si>
  <si>
    <t>ORGANISME D’HÉBERGEMENT</t>
  </si>
  <si>
    <t>ORGANISME DE REGROUPEMENT RÉGIONAL</t>
  </si>
  <si>
    <t>Note:</t>
  </si>
  <si>
    <t>2. Le budget de base requis, qui est indexé à chaque année, est déterminé selon la typologie de l'organisme et son rayonnement territorial.</t>
  </si>
  <si>
    <t>3. Seules les organismes admis au soutien à la mission globale peuvent déposer une demande de rehaussement du soutien à la mission globale.</t>
  </si>
  <si>
    <t>4. Le taux d'indexation prescrit par le MSSS est de 2,9% pour l'année 2022-2023.</t>
  </si>
  <si>
    <t>5. Les organismes peuvent recevoir du rehaussement sectoriel venant de programmes du MSSS pour bonifier le soutien à la mission globale.</t>
  </si>
  <si>
    <t>24 078 $</t>
  </si>
  <si>
    <t>148 846 $</t>
  </si>
  <si>
    <t>39 400 $</t>
  </si>
  <si>
    <t>155 850 $</t>
  </si>
  <si>
    <t>53 190 $</t>
  </si>
  <si>
    <t>218 890 $</t>
  </si>
  <si>
    <t>232 900 $</t>
  </si>
  <si>
    <t>240 253 $</t>
  </si>
  <si>
    <t>306 447 $</t>
  </si>
  <si>
    <t>295 502 $</t>
  </si>
  <si>
    <t>326 146 $</t>
  </si>
  <si>
    <t>601 947 $</t>
  </si>
  <si>
    <t>Ajouter 1 379 $ pour chaque MRC additionnelle desservie</t>
  </si>
  <si>
    <t>Ajouter 7 356 $ 
par MRC additionnelle desservie</t>
  </si>
  <si>
    <t>À partir de 6 MRC, ajouter 7 356 $ par MRC additionnelle desservie</t>
  </si>
  <si>
    <t>Ajouter 30 645 $
par MRC additionnelle desservie</t>
  </si>
  <si>
    <t>À partir de 6 MRC,
ajouter 30 645 $ par MRC additionnelle desservie</t>
  </si>
  <si>
    <t>Pour les notes, voir l'onglet Notes</t>
  </si>
  <si>
    <t>1. Seuls les organismes financés au soutien à la mission globale sont classés en type d'organisme. Les autres organismes qui sont seulement financés en entente spécifique ou autres financements ne le sont pas.</t>
  </si>
  <si>
    <t>6. Les autres financements sont constitués de sommes venant de programmes ponctuels ou hors-psoc</t>
  </si>
  <si>
    <t>BUDGET 
DE BASE REQUIS 
2022-2023</t>
  </si>
  <si>
    <t>DEMANDES DE REHAUSSEMENT
EN MISSION GLOBALE
2022-2023</t>
  </si>
  <si>
    <t>MISSION GLOBALE
2022-2023 INDEXÉ 
Avant rehaussement annuel</t>
  </si>
  <si>
    <t>MISSION GLOBALE 
2022-2023
Rehaussement  sectoriel
Récurrents 
+
Non récur.</t>
  </si>
  <si>
    <t>REHAUSSEMENT PSOC 2022-2023
Selon critères 
de répartition</t>
  </si>
  <si>
    <t>MISSION
GLOBALE
2022-2023
Après
rehaussement</t>
  </si>
  <si>
    <t>ENTENTE
SPÉCIFIQUE 
2022-2023
Indexée
Récurrents
+
Non récur.</t>
  </si>
  <si>
    <t>AUTRES FINANCEMENTS
2022-2023</t>
  </si>
  <si>
    <t xml:space="preserve">ALLOCATION
GRAND TOTAL
2022-2023
</t>
  </si>
  <si>
    <t xml:space="preserve"> - Municipal : Organisme desservant habituellement le territoire d’une ou de plusieurs municipalités, sans toutefois desservir toutes les municipalités d’un territoire de MRC.</t>
  </si>
  <si>
    <t>Rayonnement</t>
  </si>
  <si>
    <t xml:space="preserve"> - MRC : Organisme qui dessert, sur une base régulière, toutes les municipalités d’un même territoire de MRC</t>
  </si>
  <si>
    <t xml:space="preserve"> - 2 à 5 MRC : Organisme qui dessert, sur une base régulière, toutes les municipalités de 2 à 5 MRC</t>
  </si>
  <si>
    <t xml:space="preserve"> - Sous régional : Organisme dont le rayonnement est supérieur à six MRC</t>
  </si>
  <si>
    <t xml:space="preserve"> - Régional : Organisme qui dessert l'ensemble des MRC de la région.</t>
  </si>
  <si>
    <t xml:space="preserve">Organismes réalisant des activités d’accueil, d’entraide, d’écoute et de dépannage. L’entraide peut être tant matérielle que technique ou psychosociale. Ces organismes peuvent disposer d’un local pour mener leurs activités. </t>
  </si>
  <si>
    <t>À partir de 6 MRC, ajouter 1 379 $ pour chaque MRC additionnelle desservie</t>
  </si>
  <si>
    <t>Organismes offrant des activités de soutien aux personnes dans leur démarche pour faire reconnaître ou valoir leurs droits. Ils exercent également des activités promotionnelles, des activités de sensibilisation et de défense des droits et des intérêts pour les personnes visées par l’organisme.</t>
  </si>
  <si>
    <t xml:space="preserve">Les organismes communautaires de milieux de vie désignent des organismes qui sont au service d’une communauté ciblée. Ces organismes offrent à ces communautés un milieu de vie, c’est-à-dire un lieu physique d’appartenance et de transition, un réseau d’entraide et d’action. Ils offrent généralement des activités qui peuvent se regrouper ainsi : des services de soutien individuel et de groupe, des activités éducatives, des actions collectives ainsi que des activités de prévention et de promotion. </t>
  </si>
  <si>
    <t xml:space="preserve">Ce type désigne les organismes qui opèrent un lieu d’accueil offrant des services de gîte et de couvert ainsi qu’une intervention individuelle et de groupe, des services de prévention, de suivi post hébergement, de consultation externe et autres services connexes. </t>
  </si>
  <si>
    <t>Ce type d’organisme régional est chargé de représenter les intérêts communs des organismes communautaires, de les défendre et de promouvoir les intérêts des populations qu’il dessert, d’en assurer la reconnaissance auprès de la population en général et de les soutenir par des activités d’information, de formation, de recherche et d’animation.</t>
  </si>
  <si>
    <t>Ajouter 7 003 $ par MRC additionnelle desservie</t>
  </si>
  <si>
    <t>À partir de 6 MRC, ajouter 7 003 $ par MRC additionnelle desservie</t>
  </si>
  <si>
    <t>Budget de base requis 2022-2023</t>
  </si>
  <si>
    <t xml:space="preserve">Le budget de base requis est le financement de base qui permet la réalisation de la mission d’un organisme reconnu. Il est obtenu en additionnant les montants requis pour financer les activités liées au mouvement communautaire, les frais généraux et les frais salariaux liés à la réalisation des activités de base pour chaque type d’organisme communautaire. L’année de référence qui a servi pour le calcul des BBR est 2015-2016. Il est ajusté annuellement, selon le taux d’indexation prévu par le MSSS pour les organismes communautaires. Pour les organismes dont le rayonnement est au-delà d’une MRC, un montant supplémentaire s’ajoute par MRC desservie.
Le présent document ne constitue pas un engagement financier de la part du CISSS, mais plutôt l’expression de sa reconnaissance envers la contribution des organismes communautaires au bien-être de la population de Chaudière-Appalaches et sa volonté de viser la consolidation de leur financement.  
Note : Ajustement du taux d’indexation - exercices financiers 2016-2017 (1,2 %), 2017-2018 (0,7 %), 2018-2019 (1,6 %), 2019-2020 (1,8%), 2020-2021 (2,2 %), 2021-2022 (1,6 %), 2022-2023 (2,9 %)
</t>
  </si>
  <si>
    <t>418 833-5334</t>
  </si>
  <si>
    <t>trocca@trocca.com</t>
  </si>
  <si>
    <t>http://www.trocca.com/</t>
  </si>
  <si>
    <t>418 837-1113</t>
  </si>
  <si>
    <t>administration@trocasm.com</t>
  </si>
  <si>
    <t>https://trocasm.com/</t>
  </si>
  <si>
    <t>Milieu de vie et soutien dans la communauté</t>
  </si>
  <si>
    <t>418 473-9400</t>
  </si>
  <si>
    <t>blili@telus.net</t>
  </si>
  <si>
    <t>https://www.st-leon-de-standon.com/pages/maison-des-jeunes-mdj</t>
  </si>
  <si>
    <t>418 358-6001</t>
  </si>
  <si>
    <t>soupeaubouton@gmail.com</t>
  </si>
  <si>
    <t>https://soupeaubouton.ca/accueil</t>
  </si>
  <si>
    <t>Organisation d'hébergement</t>
  </si>
  <si>
    <t>418 835-5283</t>
  </si>
  <si>
    <t>elarocque@lasric.org</t>
  </si>
  <si>
    <t>https://www.lasric.org/</t>
  </si>
  <si>
    <t>N/A</t>
  </si>
  <si>
    <t>418 622-1037</t>
  </si>
  <si>
    <t>srieq@bellnet.ca</t>
  </si>
  <si>
    <t>http://www.srieq.ca/</t>
  </si>
  <si>
    <t>418 836-0468</t>
  </si>
  <si>
    <t>13saintetienne@videotron.ca</t>
  </si>
  <si>
    <t>http://www.211quebecregions.ca/record/QBC0721</t>
  </si>
  <si>
    <t>418 839-5588</t>
  </si>
  <si>
    <t>direction@entraidest-romuald.org</t>
  </si>
  <si>
    <t>http://entraidest-romuald.org/</t>
  </si>
  <si>
    <t>418 831-1451</t>
  </si>
  <si>
    <t>entraide.stred@videotron.ca</t>
  </si>
  <si>
    <t>https://www.entraidest-redempteur.com/</t>
  </si>
  <si>
    <t>418 839-0749</t>
  </si>
  <si>
    <t>info@entraidestjean.org</t>
  </si>
  <si>
    <t>http://www.entraidestjean.org/</t>
  </si>
  <si>
    <t>418 889-5109</t>
  </si>
  <si>
    <t>se_stlambert@videotron.ca</t>
  </si>
  <si>
    <t>http://www.servicedentraide-sldl.com/</t>
  </si>
  <si>
    <t>418 833-6731</t>
  </si>
  <si>
    <t>direction@entraidepintendre.org</t>
  </si>
  <si>
    <t>https://www.entraidepintendre.org/</t>
  </si>
  <si>
    <t>418 832-1671</t>
  </si>
  <si>
    <t>direction@sebreakeyville.ca</t>
  </si>
  <si>
    <t>http://www.sebreakeyville.ca/</t>
  </si>
  <si>
    <t>418 831-8160</t>
  </si>
  <si>
    <t>serviceebsn@gmail.com</t>
  </si>
  <si>
    <t>https://www.serviceebsn.com/</t>
  </si>
  <si>
    <t>418 835-5920</t>
  </si>
  <si>
    <t>direction@santementaleca.com</t>
  </si>
  <si>
    <t>http://santementaleca.com/</t>
  </si>
  <si>
    <t>418 338-3933</t>
  </si>
  <si>
    <t>expression.direction@outlook.com</t>
  </si>
  <si>
    <t>https://www.regionthetford.com/fr/actualite-details/2019/11/27/sos-onde-amitie-devient-expression-centre-d-ecoute-active/</t>
  </si>
  <si>
    <t>418 834-8085</t>
  </si>
  <si>
    <t>centre@ressources-naissances.com</t>
  </si>
  <si>
    <t>http://www.ressources-naissances.com/</t>
  </si>
  <si>
    <t>418 228-0356</t>
  </si>
  <si>
    <t>saintgeorges@leberceau.ca</t>
  </si>
  <si>
    <t>https://leberceau.ca/</t>
  </si>
  <si>
    <t>418 338-2024</t>
  </si>
  <si>
    <t>rea.appalaches@gmail.com</t>
  </si>
  <si>
    <t>https://reseauentraideappalaches.ca/</t>
  </si>
  <si>
    <t>418 253-6764</t>
  </si>
  <si>
    <t>michele.m@rehabqc.com</t>
  </si>
  <si>
    <t>https://www.rehabilitationdebeauce.com/</t>
  </si>
  <si>
    <t>418 883-1587</t>
  </si>
  <si>
    <t>direction@rpab.ca</t>
  </si>
  <si>
    <t>http://www.rpab.ca/</t>
  </si>
  <si>
    <t>418 335-7611</t>
  </si>
  <si>
    <t>rphprt@cgocable.ca</t>
  </si>
  <si>
    <t>http://www.rphprt.com/</t>
  </si>
  <si>
    <t>418 728-2663</t>
  </si>
  <si>
    <t>rpalotb@hotmail.com</t>
  </si>
  <si>
    <t>http://aidants-lotbiniere.org/</t>
  </si>
  <si>
    <t>418 837-2172</t>
  </si>
  <si>
    <t>rophrca@videotron.ca</t>
  </si>
  <si>
    <t>https://www.rophrca.org/</t>
  </si>
  <si>
    <t>Regroupement des Organismes de Personnes Handicapées Région Chaudière-Appalaches</t>
  </si>
  <si>
    <t>418 728-4665</t>
  </si>
  <si>
    <t>direction@rjlotbiniere.com</t>
  </si>
  <si>
    <t>https://www.rjlotbiniere.com/</t>
  </si>
  <si>
    <t>418 882-5852</t>
  </si>
  <si>
    <t>mdjsaintisidore@hotmail.com</t>
  </si>
  <si>
    <t>http://www.211quebecregions.ca/record/QBC1813</t>
  </si>
  <si>
    <t>581 983-9294</t>
  </si>
  <si>
    <t>presencelotbiniere@hotmail.com</t>
  </si>
  <si>
    <t>https://www.presencelotbiniere.com/</t>
  </si>
  <si>
    <t>418 291-3555</t>
  </si>
  <si>
    <t>popoteroulantelislet@gmail.com</t>
  </si>
  <si>
    <t>https://popotes.org/popote/popote-roulante-de-lislet-inc/</t>
  </si>
  <si>
    <t>418 838-4922</t>
  </si>
  <si>
    <t>nplante@phars.org</t>
  </si>
  <si>
    <t>https://www.phars.org/</t>
  </si>
  <si>
    <t>418 228-7682</t>
  </si>
  <si>
    <t>direction@partageaumasculin.com</t>
  </si>
  <si>
    <t>https://partageaumasculin.com/</t>
  </si>
  <si>
    <t>581 372-6859</t>
  </si>
  <si>
    <t>info@parentsdanges.com</t>
  </si>
  <si>
    <t>https://www.parentsdanges.com/</t>
  </si>
  <si>
    <t>418 625-2223</t>
  </si>
  <si>
    <t>parentaime@sogetel.net</t>
  </si>
  <si>
    <t>http://www.parentaime.com/</t>
  </si>
  <si>
    <t>418 222-6044</t>
  </si>
  <si>
    <t>direction@ouvretoncoeuralespoir.com</t>
  </si>
  <si>
    <t>https://www.ouvretoncoeuralespoir.com/</t>
  </si>
  <si>
    <t>418 383-5252</t>
  </si>
  <si>
    <t>nouvelessor@sogetel.net</t>
  </si>
  <si>
    <t>https://nouvelessor.net/</t>
  </si>
  <si>
    <t>418 227-4035</t>
  </si>
  <si>
    <t>info@moissonbeauce.qc.ca</t>
  </si>
  <si>
    <t>https://www.moissonbeauce.qc.ca/</t>
  </si>
  <si>
    <t>819 212-2398</t>
  </si>
  <si>
    <t>directionmanoiraylmer@gmail.com</t>
  </si>
  <si>
    <t>http://www.toxicogite.ca/centres-de-traitement-en-dependances/manoir-aylmer/</t>
  </si>
  <si>
    <t>418 387-7071</t>
  </si>
  <si>
    <t>administration@maisonlodyssee.com</t>
  </si>
  <si>
    <t>http://maisonlodyssee.com/</t>
  </si>
  <si>
    <t>418 650-1076</t>
  </si>
  <si>
    <t>mtrudel@maisoneclaircie.qc.ca</t>
  </si>
  <si>
    <t>https://www.maisoneclaircie.qc.ca/</t>
  </si>
  <si>
    <t>418 243-3457</t>
  </si>
  <si>
    <t>mdjstraphael@hotmail.com</t>
  </si>
  <si>
    <t>https://www.211quebecregions.ca/organisme/maison-des-jeunes-de-saint-raphael-QBC1178</t>
  </si>
  <si>
    <t>581 209-0015</t>
  </si>
  <si>
    <t>mdjlacaylmer01@gmail.com</t>
  </si>
  <si>
    <t>http://www.211quebecregions.ca/record/QBC1809</t>
  </si>
  <si>
    <t>418 356-5655</t>
  </si>
  <si>
    <t>mdj.kate@gmail.com</t>
  </si>
  <si>
    <t>https://www.211quebecregions.ca/organisme/maison-des-jeunes-des-frontieres-du-sud-QBC0537</t>
  </si>
  <si>
    <t>418 838-6906</t>
  </si>
  <si>
    <t>richard.begin@capjlevis.com</t>
  </si>
  <si>
    <t>http://www.211quebecregions.ca/record/QBC1168</t>
  </si>
  <si>
    <t>418 281-9336</t>
  </si>
  <si>
    <t>maisondesjeuneseb@outlook.com</t>
  </si>
  <si>
    <t>https://www.municipaliteeastbroughton.com/loisirs-et-vie-communautaire/maison-des-jeunes/</t>
  </si>
  <si>
    <t>418 884-3630</t>
  </si>
  <si>
    <t>mdj-st-michel@hotmail.com</t>
  </si>
  <si>
    <t>http://www.211quebecregions.ca/record/QBC1177</t>
  </si>
  <si>
    <t>418 598-3942</t>
  </si>
  <si>
    <t>mdj.lislet.nord@gmail.com</t>
  </si>
  <si>
    <t>https://www.mdj-lislet-nord.com/</t>
  </si>
  <si>
    <t>418 227-6272</t>
  </si>
  <si>
    <t>direction@mdjbeaucesartigan.com</t>
  </si>
  <si>
    <t>https://www.mdjbeaucesartigan.com/</t>
  </si>
  <si>
    <t>418 386-3364</t>
  </si>
  <si>
    <t>mdj_utopie@hotmail.com</t>
  </si>
  <si>
    <t>http://www.mdjutopie.com/</t>
  </si>
  <si>
    <t>418 882-2401</t>
  </si>
  <si>
    <t>comptabilite@saint-henri.ca</t>
  </si>
  <si>
    <t>http://www.211quebecregions.ca/record/QBC1164</t>
  </si>
  <si>
    <t>418 835-5603</t>
  </si>
  <si>
    <t>maison@maisonfamille-rs.org</t>
  </si>
  <si>
    <t>https://www.maisonfamille-rs.org/</t>
  </si>
  <si>
    <t>418 835-5926</t>
  </si>
  <si>
    <t>maisonrev@gmail.com</t>
  </si>
  <si>
    <t>https://www.centraide-quebec.com/organisation/maison-de-la-famille-r-e-v-rive-sud/</t>
  </si>
  <si>
    <t>418 881-3486</t>
  </si>
  <si>
    <t>maisonfamillelotbiniere@telus.net</t>
  </si>
  <si>
    <t>http://www.maisonfamillelotbiniere.com/</t>
  </si>
  <si>
    <t>418 387-3585</t>
  </si>
  <si>
    <t>luce.lacroix@maisonfamillenb.com</t>
  </si>
  <si>
    <t>http://www.maisonfamillenb.com/</t>
  </si>
  <si>
    <t>418 356-3737</t>
  </si>
  <si>
    <t>maisondelafamille@mdflislet.com</t>
  </si>
  <si>
    <t>http://maisonfamillemrclislet.com/</t>
  </si>
  <si>
    <t>418 883-3101</t>
  </si>
  <si>
    <t>info@mfbellechasse.org</t>
  </si>
  <si>
    <t>https://www.mfbellechasse.org/</t>
  </si>
  <si>
    <t>418 208-0219</t>
  </si>
  <si>
    <t>anick.campeau@maisonfamille.net</t>
  </si>
  <si>
    <t>http://maisonfamille.net/</t>
  </si>
  <si>
    <t>418 228-9192</t>
  </si>
  <si>
    <t>direction@mfbeauceetchemins.org</t>
  </si>
  <si>
    <t>https://www.mfbeauceetchemins.org/</t>
  </si>
  <si>
    <t>418 594-5886</t>
  </si>
  <si>
    <t>mdj_olivier@hotmail.com</t>
  </si>
  <si>
    <t>https://www.mdjolivieretchemins.com/</t>
  </si>
  <si>
    <t>418 728-2085</t>
  </si>
  <si>
    <t>direction@oasisdelotbiniere.org</t>
  </si>
  <si>
    <t>http://www.oasisdelotbiniere.org/</t>
  </si>
  <si>
    <t>418 834-0155</t>
  </si>
  <si>
    <t>levis@equijustice.ca</t>
  </si>
  <si>
    <t>http://interfaceoja.com/</t>
  </si>
  <si>
    <t>418 387-3391</t>
  </si>
  <si>
    <t>info@lienpartage.org</t>
  </si>
  <si>
    <t>https://lienpartage.org/</t>
  </si>
  <si>
    <t>418 625-3817</t>
  </si>
  <si>
    <t>eveil@sogetel.net</t>
  </si>
  <si>
    <t>https://lesateliersdeleveil.com/</t>
  </si>
  <si>
    <t>418 625-4112</t>
  </si>
  <si>
    <t>lessentiel@sogetel.net</t>
  </si>
  <si>
    <t>http://lessentieletchemins.com/</t>
  </si>
  <si>
    <t>418 359-3348</t>
  </si>
  <si>
    <t>nouveauxsentiers@globetrotter.net</t>
  </si>
  <si>
    <t>http://www.211quebecregions.ca/record/QBC1363</t>
  </si>
  <si>
    <t>418 249-2941</t>
  </si>
  <si>
    <t>lesamiesdepanet@outlook.com</t>
  </si>
  <si>
    <t>http://www.211quebecregions.ca/record/QBC1801</t>
  </si>
  <si>
    <t>418 607-0545</t>
  </si>
  <si>
    <t>pascaltache@videotron.ca</t>
  </si>
  <si>
    <t>https://www.entraidepascaltache.org/</t>
  </si>
  <si>
    <t>418 248-4948</t>
  </si>
  <si>
    <t>direction@traitdunionmontmagny.com</t>
  </si>
  <si>
    <t>http://traitdunionmontmagny.com/</t>
  </si>
  <si>
    <t>418 227-6464</t>
  </si>
  <si>
    <t>info@lesillon.com</t>
  </si>
  <si>
    <t>http://lesillon.com/</t>
  </si>
  <si>
    <t>418 832-0768</t>
  </si>
  <si>
    <t>info@serviceentraidecharny.com</t>
  </si>
  <si>
    <t>https://www.serviceentraidecharny.com/</t>
  </si>
  <si>
    <t>418 291-8383</t>
  </si>
  <si>
    <t>allaitement@lerelait.com</t>
  </si>
  <si>
    <t>https://www.lerelait.com/</t>
  </si>
  <si>
    <t>418 227-2025</t>
  </si>
  <si>
    <t>le.rappel@globetrotter.net</t>
  </si>
  <si>
    <t>https://lerappel.org/</t>
  </si>
  <si>
    <t>418 833-4477</t>
  </si>
  <si>
    <t>renseignement@patrolevis.org</t>
  </si>
  <si>
    <t>https://www.patrodelevis.com/</t>
  </si>
  <si>
    <t>418 774-2444</t>
  </si>
  <si>
    <t>lemurmure@lemurmure.org</t>
  </si>
  <si>
    <t>http://web.lemurmure.org/</t>
  </si>
  <si>
    <t>418 335-6989</t>
  </si>
  <si>
    <t>lehavre1994@outlook.com</t>
  </si>
  <si>
    <t>https://entraidelehavre.ca/</t>
  </si>
  <si>
    <t>418 247-7622</t>
  </si>
  <si>
    <t>direction@lehavredesfemmes.com</t>
  </si>
  <si>
    <t>http://www.lehavredesfemmes.com/</t>
  </si>
  <si>
    <t>418 603-3915</t>
  </si>
  <si>
    <t>coordination@filon.ca</t>
  </si>
  <si>
    <t>https://filon.ca/</t>
  </si>
  <si>
    <t>418 835-1967</t>
  </si>
  <si>
    <t>contrevent@contrevent.org</t>
  </si>
  <si>
    <t>http://www.contrevent.org/</t>
  </si>
  <si>
    <t>418 835-1625</t>
  </si>
  <si>
    <t>comptoirlefouillis@gmail.com</t>
  </si>
  <si>
    <t>https://lefouillis.ca/</t>
  </si>
  <si>
    <t>418 241-9512</t>
  </si>
  <si>
    <t>cercledelamitie@outlook.com</t>
  </si>
  <si>
    <t>http://www.211quebecregions.ca/record/QBC1796</t>
  </si>
  <si>
    <t>418 221-7123</t>
  </si>
  <si>
    <t>direction@parrainagejeunesse.com</t>
  </si>
  <si>
    <t>https://parrainagejeunesse.com/</t>
  </si>
  <si>
    <t>418 887-7117</t>
  </si>
  <si>
    <t>direction@cestmoncarrefour.com</t>
  </si>
  <si>
    <t>http://www.cjebellechasse.qc.ca/</t>
  </si>
  <si>
    <t>418 930-3363</t>
  </si>
  <si>
    <t>administration@lauralemerveil.ca</t>
  </si>
  <si>
    <t>http://www.lauralemerveil.ca/</t>
  </si>
  <si>
    <t>418 842-8421</t>
  </si>
  <si>
    <t>direction@tcc2rives.qc.ca</t>
  </si>
  <si>
    <t>https://www.tcc2rives.qc.ca/</t>
  </si>
  <si>
    <t>418 982-3328</t>
  </si>
  <si>
    <t>aphb@videotron.ca</t>
  </si>
  <si>
    <t>https://www.aphbellechasse.org/</t>
  </si>
  <si>
    <t>418 228-6373</t>
  </si>
  <si>
    <t>abeauce@globetrotter.net</t>
  </si>
  <si>
    <t>https://www.aubercail.net/assiettee-beauceronne/</t>
  </si>
  <si>
    <t>L'Assiettée Beauceronne</t>
  </si>
  <si>
    <t>418 642-5785</t>
  </si>
  <si>
    <t>dir.larcheleprintemps@gmail.com</t>
  </si>
  <si>
    <t>http://larcheleprintemps.org/</t>
  </si>
  <si>
    <t>418 248-3055</t>
  </si>
  <si>
    <t>contact@arcencielrpph.com</t>
  </si>
  <si>
    <t>https://www.arcencielrpph.com/</t>
  </si>
  <si>
    <t>418 248-0068</t>
  </si>
  <si>
    <t>direction@lancre.org</t>
  </si>
  <si>
    <t>https://www.lancre.org/</t>
  </si>
  <si>
    <t>418 338-6636</t>
  </si>
  <si>
    <t>direction@alternativefrontenac.com</t>
  </si>
  <si>
    <t>https://www.alternativefrontenac.com/</t>
  </si>
  <si>
    <t xml:space="preserve">L'Alternative Appalaches inc. </t>
  </si>
  <si>
    <t>Sens.promo. et défense droits</t>
  </si>
  <si>
    <t>ladroit@ladroit.org</t>
  </si>
  <si>
    <t>https://ladroit.org/ladroit/</t>
  </si>
  <si>
    <t>418 834-3603</t>
  </si>
  <si>
    <t>administration@ladoberge.ca</t>
  </si>
  <si>
    <t>http://adoberge.com/</t>
  </si>
  <si>
    <t>418 241-2229</t>
  </si>
  <si>
    <t>latourneedesmarmitons@outlook.com</t>
  </si>
  <si>
    <t>http://popotes.org/sab/la-tournee-des-marmitons-de-montmagny</t>
  </si>
  <si>
    <t>418 831-1677</t>
  </si>
  <si>
    <t>info@grand-village.com</t>
  </si>
  <si>
    <t>https://grand-village.com/</t>
  </si>
  <si>
    <t>418 387-1230</t>
  </si>
  <si>
    <t>info@alzheimerchap.qc.ca</t>
  </si>
  <si>
    <t>http://www.alzheimerchap.qc.ca/</t>
  </si>
  <si>
    <t>418 839-5304</t>
  </si>
  <si>
    <t>mdjlaruche@hotmail.com</t>
  </si>
  <si>
    <t>https://www.mdjlaruche.com/</t>
  </si>
  <si>
    <t>418 387-3650</t>
  </si>
  <si>
    <t>direction@entraidelarencontre.org</t>
  </si>
  <si>
    <t>https://www.entraidelarencontre.org/</t>
  </si>
  <si>
    <t>418 354-2283</t>
  </si>
  <si>
    <t>popoteroulantedesaulnaies@gmail.com</t>
  </si>
  <si>
    <t>http://popotes.org/sab/popote-roulante-des-aulnaies</t>
  </si>
  <si>
    <t>418 832-1555</t>
  </si>
  <si>
    <t>lapasserellelevis@gmail.com</t>
  </si>
  <si>
    <t>http://www.la-passerelle.ca/</t>
  </si>
  <si>
    <t>418 625-4700</t>
  </si>
  <si>
    <t>lamaisondutournant@sogetel.net</t>
  </si>
  <si>
    <t>http://www.maisondutournant.org/</t>
  </si>
  <si>
    <t>418 831-8328</t>
  </si>
  <si>
    <t>direction@mdjazymut.com</t>
  </si>
  <si>
    <t>https://www.mdjazymut.com/?utm_source=google&amp;utm_medium=wix_google_business_profile&amp;utm_campaign=11686720352212825757</t>
  </si>
  <si>
    <t>418 642-5565</t>
  </si>
  <si>
    <t>mdj.isotope.st-malachie@hotmail.com</t>
  </si>
  <si>
    <t>http://www.st-malachie.qc.ca/pages/maison-des-jeunes-isotope</t>
  </si>
  <si>
    <t>418 335-5075</t>
  </si>
  <si>
    <t>mdj_thetford@outlook.com</t>
  </si>
  <si>
    <t>https://www.mdjthetford.com/</t>
  </si>
  <si>
    <t>418 839-5874</t>
  </si>
  <si>
    <t>mdjsjcch@gmail.com</t>
  </si>
  <si>
    <t>https://rmjq.org/maison/mdj-saint-jean-chrysostome/</t>
  </si>
  <si>
    <t>418 496-0925</t>
  </si>
  <si>
    <t>direction@mdjaigle.com</t>
  </si>
  <si>
    <t>https://www.mdjaigle.com/</t>
  </si>
  <si>
    <t>418 248-7123</t>
  </si>
  <si>
    <t>mdjmontmagny@hotmail.com</t>
  </si>
  <si>
    <t>https://www.mdjmontmagny.com/</t>
  </si>
  <si>
    <t>418 397-5722</t>
  </si>
  <si>
    <t>mdj.mrc.rc@hotmail.com</t>
  </si>
  <si>
    <t>https://rmjq.org/maison/mdj-de-la-mrc-robert-cliche/</t>
  </si>
  <si>
    <t>418 832-4795</t>
  </si>
  <si>
    <t>https://www.mdjcharny.com/</t>
  </si>
  <si>
    <t>418 838-4100</t>
  </si>
  <si>
    <t>direction@maisondesaineslevis.ca</t>
  </si>
  <si>
    <t>http://www.maisondesaineslevis.ca/</t>
  </si>
  <si>
    <t>418 833-8002</t>
  </si>
  <si>
    <t>jonc@bellnet.ca</t>
  </si>
  <si>
    <t>https://www.jonctionpourelle.com/</t>
  </si>
  <si>
    <t>418 335-5551</t>
  </si>
  <si>
    <t>info@lagitee.ca</t>
  </si>
  <si>
    <t>http://www.lagitee.ca/femmes-466-accueil.php</t>
  </si>
  <si>
    <t>418 248-7133</t>
  </si>
  <si>
    <t>direction@maisonlafrontiere.com</t>
  </si>
  <si>
    <t>https://maisonlafrontiere.com/</t>
  </si>
  <si>
    <t>418 227-0897</t>
  </si>
  <si>
    <t>croiseedeschemins@cgocable.ca</t>
  </si>
  <si>
    <t>https://www.croiseedeschemins.ca/</t>
  </si>
  <si>
    <t>418 335-1184</t>
  </si>
  <si>
    <t>lacroisee.direction@gmail.com</t>
  </si>
  <si>
    <t>http://lacroisee.info/</t>
  </si>
  <si>
    <t>418 728-4201</t>
  </si>
  <si>
    <t>aidealimentairelotbiniere@gmail.com</t>
  </si>
  <si>
    <t>https://aidealimentairelotbiniere.org</t>
  </si>
  <si>
    <t>418 598-3235</t>
  </si>
  <si>
    <t>la.chaudronnee@videotron.ca</t>
  </si>
  <si>
    <t>http://popotes.org/sab/la-chaudronnee-du-bel-age</t>
  </si>
  <si>
    <t>418 338-1694</t>
  </si>
  <si>
    <t>direction@intervalleappalaches.com</t>
  </si>
  <si>
    <t>http://www.211quebecregions.ca/record/QBC1782</t>
  </si>
  <si>
    <t>418 227-1025</t>
  </si>
  <si>
    <t>eclairci@globetrotter.net</t>
  </si>
  <si>
    <t>http://www.havre-eclaircie.ca/</t>
  </si>
  <si>
    <t>418 227-1607</t>
  </si>
  <si>
    <t>direction@esperanceetcancer.org</t>
  </si>
  <si>
    <t>http://www.esperanceetcancer.org/</t>
  </si>
  <si>
    <t>418 335-5355</t>
  </si>
  <si>
    <t>canceretvie@gmail.com</t>
  </si>
  <si>
    <t>https://www.canceretvie.com/</t>
  </si>
  <si>
    <t>418 387-6888</t>
  </si>
  <si>
    <t>info@groupejonathan.ca</t>
  </si>
  <si>
    <t>http://www.groupejonathan.ca/</t>
  </si>
  <si>
    <t>418 903-7878</t>
  </si>
  <si>
    <t>direction@grischap.org</t>
  </si>
  <si>
    <t>https://www.grischap.org/</t>
  </si>
  <si>
    <t>418 335-7404</t>
  </si>
  <si>
    <t>direction@gfgsappalaches.com</t>
  </si>
  <si>
    <t>https://appalaches.grandsfreresgrandessoeurs.ca/</t>
  </si>
  <si>
    <t>418 883-1399</t>
  </si>
  <si>
    <t>direction@frigospleins.com</t>
  </si>
  <si>
    <t>https://www.frigospleins.com/</t>
  </si>
  <si>
    <t>418 603-8383</t>
  </si>
  <si>
    <t>chaudiere-appalaches@espacesansviolence.org</t>
  </si>
  <si>
    <t>https://espacesansviolence.org/chaudiereappalaches/</t>
  </si>
  <si>
    <t>418 926-3888</t>
  </si>
  <si>
    <t>entraidestecroix@videotron.ca</t>
  </si>
  <si>
    <t>http://www.211quebecregions.ca/record/QBC0824</t>
  </si>
  <si>
    <t>418 883-3699</t>
  </si>
  <si>
    <t>direction@entraidesolidarite.com</t>
  </si>
  <si>
    <t>http://www.entraidesolidarite.com/</t>
  </si>
  <si>
    <t>418 227-1608</t>
  </si>
  <si>
    <t>diabetebce@hotmail.com</t>
  </si>
  <si>
    <t>http://www.diabete.qc.ca/</t>
  </si>
  <si>
    <t>Diabète Beauce-Etchemin inc.</t>
  </si>
  <si>
    <t>418 331-2120</t>
  </si>
  <si>
    <t>coupdepoucenourrice@hotmail.com</t>
  </si>
  <si>
    <t>https://www.gorendezvous.com/fr/coupdepoucenourrice</t>
  </si>
  <si>
    <t>418 332-3851</t>
  </si>
  <si>
    <t>director@mcdc.info</t>
  </si>
  <si>
    <t>http://www.mcdc.info/fr/</t>
  </si>
  <si>
    <t>418 838-4094</t>
  </si>
  <si>
    <t>direction@benevoleenaction.com</t>
  </si>
  <si>
    <t>www.benevoleenaction.com/</t>
  </si>
  <si>
    <t>418 835-5336</t>
  </si>
  <si>
    <t xml:space="preserve">direction@comptoirlegrenier.com </t>
  </si>
  <si>
    <t>https://comptoirlegrenier.com/</t>
  </si>
  <si>
    <t>418 397-1460</t>
  </si>
  <si>
    <t>direction@clubparentaide.com</t>
  </si>
  <si>
    <t>https://www.centraide-quebec.com/organisation/club-parentaide-beauce-centre-3/</t>
  </si>
  <si>
    <t>418 728-4402</t>
  </si>
  <si>
    <t>direction@cflotbiniere.org</t>
  </si>
  <si>
    <t>http://www.cflotbiniere.qc.ca/blog/</t>
  </si>
  <si>
    <t>418 883-3633</t>
  </si>
  <si>
    <t>cfemmesbellechasse@telus.net</t>
  </si>
  <si>
    <t>http://centrefemmesbellechasse.com/</t>
  </si>
  <si>
    <t>418 227-4037</t>
  </si>
  <si>
    <t>c-femmesbeauce1980@globetrotter.net</t>
  </si>
  <si>
    <t>http://www.centrefemmesdebeauce.org/</t>
  </si>
  <si>
    <t>418 598-9677</t>
  </si>
  <si>
    <t>info@cflajardilec.org</t>
  </si>
  <si>
    <t>https://cflajardilec.org/</t>
  </si>
  <si>
    <t>418 247-7600</t>
  </si>
  <si>
    <t>direction@centre-cym.com</t>
  </si>
  <si>
    <t>https://centre-cym.com/</t>
  </si>
  <si>
    <t>418 887-7100</t>
  </si>
  <si>
    <t>centrelabarredujour@globetrotter.net</t>
  </si>
  <si>
    <t>https://centre-la-barre-du-jour.business.site/</t>
  </si>
  <si>
    <t>418 838-3733</t>
  </si>
  <si>
    <t>centre_femmes_ancrage@bellnet.ca</t>
  </si>
  <si>
    <t>http://centrefemmeslancrage.com/</t>
  </si>
  <si>
    <t>418 338-5453</t>
  </si>
  <si>
    <t xml:space="preserve">dg@cfrv.ca </t>
  </si>
  <si>
    <t>http://www.centrefemmesrosedesvents.ca/</t>
  </si>
  <si>
    <t>418 390-1900</t>
  </si>
  <si>
    <t>direction@exequo.ca</t>
  </si>
  <si>
    <t>http://www.exequo.ca/</t>
  </si>
  <si>
    <t>418 335-3529</t>
  </si>
  <si>
    <t>info@centredomremy.com</t>
  </si>
  <si>
    <t>https://www.centredomremy.com/</t>
  </si>
  <si>
    <t>418 241-8476</t>
  </si>
  <si>
    <t>laremontee@gmail.com</t>
  </si>
  <si>
    <t>http://www.centredequitherapielaremontee.com/</t>
  </si>
  <si>
    <t>418 449-5155</t>
  </si>
  <si>
    <t>cerd@cerd.ca</t>
  </si>
  <si>
    <t>http://www.cerd.ca/</t>
  </si>
  <si>
    <t>418 228-3106</t>
  </si>
  <si>
    <t>administration@cepsbe.ca</t>
  </si>
  <si>
    <t>https://www.cepsbeauceetchemins.com/</t>
  </si>
  <si>
    <t>418 883-4058</t>
  </si>
  <si>
    <t>centredeviebell@gmail.com</t>
  </si>
  <si>
    <t>https://centredeviebellechasse.jimdofree.com/</t>
  </si>
  <si>
    <t>418 755-0309</t>
  </si>
  <si>
    <t>dg@centreintercom.ca</t>
  </si>
  <si>
    <t>https://www.centrestimulationintercom.ca/</t>
  </si>
  <si>
    <t>418 387-8414</t>
  </si>
  <si>
    <t>info@caapca.ca</t>
  </si>
  <si>
    <t>https://caapca.ca/</t>
  </si>
  <si>
    <t>Centre d'assistance et d'accompagnement aux plaintes - Chaudière-Appalaches</t>
  </si>
  <si>
    <t>581 428-6856</t>
  </si>
  <si>
    <t>direction@calacsca.qc.ca</t>
  </si>
  <si>
    <t>https://www.calacsca.qc.ca/</t>
  </si>
  <si>
    <t>418 248-7242</t>
  </si>
  <si>
    <t>direction@cabml.ca</t>
  </si>
  <si>
    <t>https://www.cecb.ca</t>
  </si>
  <si>
    <t>418 458-2737</t>
  </si>
  <si>
    <t>concert-action@sogetel.net</t>
  </si>
  <si>
    <t>https://www.concertaction.org/</t>
  </si>
  <si>
    <r>
      <t>Centre d'action bén</t>
    </r>
    <r>
      <rPr>
        <sz val="10"/>
        <rFont val="Arial"/>
        <family val="2"/>
      </rPr>
      <t>é</t>
    </r>
    <r>
      <rPr>
        <b/>
        <sz val="11"/>
        <color theme="1"/>
        <rFont val="Arial Narrow"/>
        <family val="2"/>
      </rPr>
      <t>vole Concert'Action</t>
    </r>
  </si>
  <si>
    <t>418 397-0135</t>
  </si>
  <si>
    <t>direction@cabbe.org</t>
  </si>
  <si>
    <t>https://cabbe.org/</t>
  </si>
  <si>
    <t>418 469-3988</t>
  </si>
  <si>
    <t>info@mdfmontmagnysud.net</t>
  </si>
  <si>
    <t>https://www.mdfmontmagnysud.net</t>
  </si>
  <si>
    <t>418 248-3158</t>
  </si>
  <si>
    <t>normandie@globetrotter.net</t>
  </si>
  <si>
    <t>http://www.211quebecregions.ca/record/QBC1774</t>
  </si>
  <si>
    <t>418 871-8380</t>
  </si>
  <si>
    <t>casa@centrecasa.qc.ca</t>
  </si>
  <si>
    <t>https://www.centrecasa.qc.ca/</t>
  </si>
  <si>
    <t>418 335-9717</t>
  </si>
  <si>
    <t>direction@centrealteragir.com</t>
  </si>
  <si>
    <t>https://centrealteragir.com/</t>
  </si>
  <si>
    <t>Centre Alter Agir</t>
  </si>
  <si>
    <t>http://www.capjlevis.com/</t>
  </si>
  <si>
    <t>418 728-4825</t>
  </si>
  <si>
    <t>info@cpalotbiniere.com</t>
  </si>
  <si>
    <t>https://www.cpalotbiniere.com/</t>
  </si>
  <si>
    <t>418 835-8342</t>
  </si>
  <si>
    <t>info@calacsrivesud.org</t>
  </si>
  <si>
    <t>http://calacsrivesud.org/</t>
  </si>
  <si>
    <t>418 833-3532</t>
  </si>
  <si>
    <t xml:space="preserve">direction@auxquatrevents.ca </t>
  </si>
  <si>
    <t>http://www.auxquatrevents.ca/</t>
  </si>
  <si>
    <t>418 338-9141</t>
  </si>
  <si>
    <t>aubepaix@hotmail.com</t>
  </si>
  <si>
    <t>http://www.laubedelapaix.com/</t>
  </si>
  <si>
    <t>418 227-4181</t>
  </si>
  <si>
    <t>cathy.fecteau@aubercail.net</t>
  </si>
  <si>
    <t>https://aubercail.net/</t>
  </si>
  <si>
    <t>418 835-1478</t>
  </si>
  <si>
    <t>info@atelieroccupationnelrivesud.com</t>
  </si>
  <si>
    <t>https://atelieroccupationnelrivesud.com/</t>
  </si>
  <si>
    <t>418 335-5636</t>
  </si>
  <si>
    <t>direction.assrenaissance@hotmail.com</t>
  </si>
  <si>
    <t>http://www.associationrenaissance.ca/</t>
  </si>
  <si>
    <t>418 228-5021</t>
  </si>
  <si>
    <t>direction@aisrbs.com</t>
  </si>
  <si>
    <t>http://www.aisrbs.com/</t>
  </si>
  <si>
    <t>418 598-9507</t>
  </si>
  <si>
    <t>horizonsoleil@videotron.ca</t>
  </si>
  <si>
    <t>http://www.211quebecregions.ca/record/QBC1771</t>
  </si>
  <si>
    <t>418 881-3884</t>
  </si>
  <si>
    <t>aphl@auvoilierdelili.com</t>
  </si>
  <si>
    <t>http://www.st-apollinaire.com/entreprises-organismes/name/association-des-personnes-handicapees-de-lotbiniere-maison-de-repit/</t>
  </si>
  <si>
    <t>418 832-8053</t>
  </si>
  <si>
    <t>administration@aphlevis.ca</t>
  </si>
  <si>
    <t>https://www.aphlevis.com/</t>
  </si>
  <si>
    <t>418 227-1224</t>
  </si>
  <si>
    <t>info@aphchaudiere.org</t>
  </si>
  <si>
    <t>http://www.aphchaudiere.org/</t>
  </si>
  <si>
    <t>418 831-7582</t>
  </si>
  <si>
    <t>amdjca@hotmail.com</t>
  </si>
  <si>
    <t>http://www.211quebecregions.ca/record/QBC2165</t>
  </si>
  <si>
    <t>Association des maisons de jeunes Chaudière-Appalaches</t>
  </si>
  <si>
    <t>418 387-2890</t>
  </si>
  <si>
    <t>cynthia.vallee@aeclafontaine.ca</t>
  </si>
  <si>
    <t>https://aeclafontaine.ca/</t>
  </si>
  <si>
    <t>418 356-2011</t>
  </si>
  <si>
    <t>alphiscoordination@globetrotter.net</t>
  </si>
  <si>
    <t>https://alphis.ca/</t>
  </si>
  <si>
    <t>418 334-0111</t>
  </si>
  <si>
    <t>aavart.fo@bellnet.ca</t>
  </si>
  <si>
    <t>http://www.aavart.ca/</t>
  </si>
  <si>
    <t>418 387-7379</t>
  </si>
  <si>
    <t>info@afrca.ca</t>
  </si>
  <si>
    <t>http://afrca.ca/</t>
  </si>
  <si>
    <t>418 228-0007</t>
  </si>
  <si>
    <t>direction@benevolatbeauce.com</t>
  </si>
  <si>
    <t>https://www.benevolatbeauce.com/</t>
  </si>
  <si>
    <t>direction@amalgamemdj.com</t>
  </si>
  <si>
    <t>https://www.amalgamemdjouest.com/</t>
  </si>
  <si>
    <t>418 834-9808</t>
  </si>
  <si>
    <t>info@alliancejeunesse.com</t>
  </si>
  <si>
    <t>http://www.alliancejeunesse.com/</t>
  </si>
  <si>
    <t>418 704-3575</t>
  </si>
  <si>
    <t>info@allaitementquebec.org</t>
  </si>
  <si>
    <t>https://allaitementquebec.org/</t>
  </si>
  <si>
    <t>418 832-9992</t>
  </si>
  <si>
    <t>albatroslevis@hotmail.com</t>
  </si>
  <si>
    <t>https://albatroslevis.com/</t>
  </si>
  <si>
    <t>418 397-6578</t>
  </si>
  <si>
    <t>beauce@equijustice.ca</t>
  </si>
  <si>
    <t>https://boussolejuridique.ca/ressource/aide-aux-jeunes-contrevenants-de-beauce/</t>
  </si>
  <si>
    <t>418 789-1370</t>
  </si>
  <si>
    <t>actionjeunesse@outlook.com</t>
  </si>
  <si>
    <t>http://jeunessecs.com/</t>
  </si>
  <si>
    <t>418 883-2121</t>
  </si>
  <si>
    <t>accueilserenite@gmail.com</t>
  </si>
  <si>
    <t>https://www.accueil-serenite.org/</t>
  </si>
  <si>
    <t>418 228-0030</t>
  </si>
  <si>
    <t>apedah@hotmail.com</t>
  </si>
  <si>
    <t>https://apedah.weebly.com/</t>
  </si>
  <si>
    <t>A.P.E.D.A.H. et Plus Beauce-Etchemins</t>
  </si>
  <si>
    <t>TÉLÉPHONE</t>
  </si>
  <si>
    <t>COURRIEL</t>
  </si>
  <si>
    <t>SITE INTERNET</t>
  </si>
  <si>
    <t>NOM ORGANISME</t>
  </si>
  <si>
    <t>PROGRAMME DE SOUTIEN AUX ORGANISMES COMMUNAUTAIRES
Coordonnées des organismes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</si>
</sst>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19" x14ac:knownFonts="1">
    <font>
      <sz val="10"/>
      <name val="Arial"/>
      <family val="2"/>
    </font>
    <font>
      <sz val="10"/>
      <name val="Arial"/>
      <family val="2"/>
    </font>
    <font>
      <sz val="10"/>
      <color theme="1"/>
      <name val="Arial"/>
      <family val="2"/>
    </font>
    <font>
      <sz val="10"/>
      <color theme="4" tint="-0.499984740745262"/>
      <name val="Arial"/>
      <family val="2"/>
    </font>
    <font>
      <sz val="11"/>
      <name val="Arial"/>
      <family val="2"/>
    </font>
    <font>
      <b/>
      <sz val="11"/>
      <color theme="0"/>
      <name val="Arial Narrow"/>
      <family val="2"/>
    </font>
    <font>
      <b/>
      <sz val="11"/>
      <color theme="4" tint="-0.499984740745262"/>
      <name val="Arial Narrow"/>
      <family val="2"/>
    </font>
    <font>
      <b/>
      <sz val="10"/>
      <name val="Arial"/>
      <family val="2"/>
    </font>
    <font>
      <b/>
      <sz val="14"/>
      <name val="Arial"/>
      <family val="2"/>
    </font>
    <font>
      <b/>
      <sz val="11"/>
      <name val="Arial Narrow"/>
      <family val="2"/>
    </font>
    <font>
      <sz val="11"/>
      <name val="Arial Narrow"/>
      <family val="2"/>
    </font>
    <font>
      <sz val="12"/>
      <name val="Arial"/>
      <family val="2"/>
    </font>
    <font>
      <b/>
      <sz val="12"/>
      <name val="Arial Narrow"/>
      <family val="2"/>
    </font>
    <font>
      <b/>
      <sz val="12"/>
      <color theme="0"/>
      <name val="Arial Narrow"/>
      <family val="2"/>
    </font>
    <font>
      <sz val="11"/>
      <color theme="1"/>
      <name val="Arial"/>
      <family val="2"/>
    </font>
    <font>
      <sz val="11"/>
      <color theme="1"/>
      <name val="Arial Narrow"/>
      <family val="2"/>
    </font>
    <font>
      <u/>
      <sz val="11"/>
      <color theme="10"/>
      <name val="Arial Narrow"/>
      <family val="2"/>
    </font>
    <font>
      <b/>
      <sz val="11"/>
      <color theme="1"/>
      <name val="Arial Narrow"/>
      <family val="2"/>
    </font>
    <font>
      <b/>
      <sz val="18"/>
      <color theme="1"/>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249977111117893"/>
        <bgColor indexed="64"/>
      </patternFill>
    </fill>
  </fills>
  <borders count="24">
    <border>
      <left/>
      <right/>
      <top/>
      <bottom/>
      <diagonal/>
    </border>
    <border>
      <left style="thin">
        <color indexed="64"/>
      </left>
      <right style="thin">
        <color indexed="64"/>
      </right>
      <top style="thin">
        <color indexed="64"/>
      </top>
      <bottom/>
      <diagonal/>
    </border>
    <border>
      <left style="medium">
        <color auto="1"/>
      </left>
      <right style="thin">
        <color auto="1"/>
      </right>
      <top style="thin">
        <color auto="1"/>
      </top>
      <bottom/>
      <diagonal/>
    </border>
    <border>
      <left style="thin">
        <color indexed="64"/>
      </left>
      <right style="thin">
        <color indexed="64"/>
      </right>
      <top/>
      <bottom style="thin">
        <color indexed="64"/>
      </bottom>
      <diagonal/>
    </border>
    <border>
      <left style="medium">
        <color auto="1"/>
      </left>
      <right style="thin">
        <color auto="1"/>
      </right>
      <top/>
      <bottom style="thin">
        <color auto="1"/>
      </bottom>
      <diagonal/>
    </border>
    <border>
      <left style="medium">
        <color indexed="64"/>
      </left>
      <right/>
      <top/>
      <bottom/>
      <diagonal/>
    </border>
    <border>
      <left style="thin">
        <color indexed="64"/>
      </left>
      <right style="thin">
        <color indexed="64"/>
      </right>
      <top style="medium">
        <color auto="1"/>
      </top>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top style="hair">
        <color auto="1"/>
      </top>
      <bottom style="hair">
        <color auto="1"/>
      </bottom>
      <diagonal/>
    </border>
    <border>
      <left style="medium">
        <color indexed="64"/>
      </left>
      <right style="medium">
        <color indexed="64"/>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auto="1"/>
      </bottom>
      <diagonal/>
    </border>
    <border>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4" fillId="0" borderId="0"/>
    <xf numFmtId="0" fontId="16" fillId="0" borderId="0" applyNumberFormat="0" applyFill="0" applyBorder="0" applyAlignment="0" applyProtection="0"/>
  </cellStyleXfs>
  <cellXfs count="85">
    <xf numFmtId="0" fontId="0" fillId="0" borderId="0" xfId="0"/>
    <xf numFmtId="0" fontId="0" fillId="0" borderId="0" xfId="0" applyAlignment="1">
      <alignment horizontal="center"/>
    </xf>
    <xf numFmtId="164" fontId="0" fillId="0" borderId="0" xfId="0" applyNumberFormat="1"/>
    <xf numFmtId="164" fontId="0" fillId="0" borderId="0" xfId="0" applyNumberFormat="1" applyAlignment="1">
      <alignment vertical="top"/>
    </xf>
    <xf numFmtId="0" fontId="0" fillId="0" borderId="0" xfId="0" applyAlignment="1">
      <alignment vertical="top" wrapText="1"/>
    </xf>
    <xf numFmtId="164" fontId="0" fillId="0" borderId="1" xfId="0" applyNumberFormat="1" applyFont="1" applyBorder="1"/>
    <xf numFmtId="164" fontId="0" fillId="2" borderId="1" xfId="0" applyNumberFormat="1" applyFont="1" applyFill="1" applyBorder="1"/>
    <xf numFmtId="38" fontId="0" fillId="0" borderId="1" xfId="0" applyNumberFormat="1" applyBorder="1"/>
    <xf numFmtId="38" fontId="0" fillId="0" borderId="1" xfId="0" applyNumberFormat="1" applyBorder="1" applyAlignment="1">
      <alignment horizontal="center"/>
    </xf>
    <xf numFmtId="0" fontId="2" fillId="0" borderId="2" xfId="0" applyFont="1" applyFill="1" applyBorder="1" applyAlignment="1">
      <alignment horizontal="center"/>
    </xf>
    <xf numFmtId="164" fontId="0" fillId="0" borderId="0" xfId="0" applyNumberFormat="1" applyBorder="1"/>
    <xf numFmtId="164" fontId="3" fillId="2" borderId="0" xfId="0" applyNumberFormat="1" applyFont="1" applyFill="1"/>
    <xf numFmtId="44" fontId="0" fillId="0" borderId="3" xfId="1" applyFont="1" applyBorder="1"/>
    <xf numFmtId="38" fontId="0" fillId="0" borderId="3" xfId="0" applyNumberFormat="1" applyBorder="1" applyAlignment="1">
      <alignment horizontal="center"/>
    </xf>
    <xf numFmtId="0" fontId="2" fillId="0" borderId="4" xfId="0" applyFont="1" applyFill="1" applyBorder="1"/>
    <xf numFmtId="164" fontId="3" fillId="2" borderId="0" xfId="0" applyNumberFormat="1" applyFont="1" applyFill="1" applyBorder="1"/>
    <xf numFmtId="164" fontId="0" fillId="0" borderId="0" xfId="1" applyNumberFormat="1" applyFont="1" applyBorder="1"/>
    <xf numFmtId="0" fontId="0" fillId="0" borderId="0" xfId="0" applyBorder="1" applyAlignment="1">
      <alignment horizontal="center"/>
    </xf>
    <xf numFmtId="0" fontId="2" fillId="0" borderId="5" xfId="0" applyFont="1" applyFill="1" applyBorder="1"/>
    <xf numFmtId="0" fontId="4" fillId="0" borderId="0" xfId="0" applyFont="1"/>
    <xf numFmtId="164" fontId="5" fillId="2" borderId="6"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wrapText="1"/>
    </xf>
    <xf numFmtId="164" fontId="5" fillId="2" borderId="7" xfId="1" applyNumberFormat="1" applyFont="1" applyFill="1" applyBorder="1" applyAlignment="1">
      <alignment horizontal="center" vertical="center" wrapText="1"/>
    </xf>
    <xf numFmtId="164" fontId="5" fillId="2" borderId="8" xfId="1" applyNumberFormat="1"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164" fontId="5" fillId="2" borderId="9" xfId="1" applyNumberFormat="1" applyFont="1" applyFill="1" applyBorder="1" applyAlignment="1">
      <alignment horizontal="center" vertical="center" wrapText="1"/>
    </xf>
    <xf numFmtId="164" fontId="5" fillId="2" borderId="10" xfId="1" applyNumberFormat="1" applyFont="1" applyFill="1" applyBorder="1" applyAlignment="1">
      <alignment horizontal="center" vertical="center" wrapText="1"/>
    </xf>
    <xf numFmtId="164" fontId="0" fillId="2" borderId="11" xfId="1" applyNumberFormat="1" applyFont="1" applyFill="1" applyBorder="1" applyAlignment="1">
      <alignment horizontal="center" vertical="center" wrapText="1"/>
    </xf>
    <xf numFmtId="164" fontId="5" fillId="2" borderId="0" xfId="1" applyNumberFormat="1" applyFont="1" applyFill="1" applyBorder="1" applyAlignment="1">
      <alignment horizontal="center"/>
    </xf>
    <xf numFmtId="38" fontId="5" fillId="2" borderId="10" xfId="1" applyNumberFormat="1" applyFont="1" applyFill="1" applyBorder="1" applyAlignment="1">
      <alignment horizontal="center" vertical="center" wrapText="1"/>
    </xf>
    <xf numFmtId="0" fontId="7" fillId="0" borderId="0" xfId="0" applyFont="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0" fillId="0" borderId="0" xfId="0" applyFill="1"/>
    <xf numFmtId="0" fontId="10" fillId="0" borderId="0" xfId="0" applyFont="1" applyBorder="1" applyAlignment="1">
      <alignment horizontal="right" vertical="center" wrapText="1"/>
    </xf>
    <xf numFmtId="0" fontId="10" fillId="0" borderId="0" xfId="0" applyFont="1" applyBorder="1" applyAlignment="1">
      <alignment horizontal="center" vertical="center" wrapText="1"/>
    </xf>
    <xf numFmtId="0" fontId="10" fillId="0" borderId="12" xfId="0" applyFont="1" applyBorder="1" applyAlignment="1">
      <alignment vertical="center" wrapText="1"/>
    </xf>
    <xf numFmtId="0" fontId="9"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applyBorder="1" applyAlignment="1">
      <alignment vertical="center" wrapText="1"/>
    </xf>
    <xf numFmtId="0" fontId="10" fillId="0" borderId="1" xfId="0" applyFont="1" applyBorder="1" applyAlignment="1">
      <alignment vertical="center" wrapText="1"/>
    </xf>
    <xf numFmtId="0" fontId="10" fillId="0" borderId="14" xfId="0" applyFont="1" applyBorder="1" applyAlignment="1">
      <alignment vertical="center" wrapText="1"/>
    </xf>
    <xf numFmtId="0" fontId="10" fillId="0" borderId="13" xfId="0" applyFont="1" applyBorder="1" applyAlignment="1">
      <alignment vertical="top"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wrapText="1"/>
    </xf>
    <xf numFmtId="0" fontId="10" fillId="0" borderId="12" xfId="0" applyFont="1" applyBorder="1" applyAlignment="1">
      <alignment horizontal="left" vertical="top" wrapText="1"/>
    </xf>
    <xf numFmtId="0" fontId="10" fillId="0" borderId="12" xfId="0" applyFont="1" applyBorder="1" applyAlignment="1">
      <alignment horizontal="center" vertical="top" wrapText="1"/>
    </xf>
    <xf numFmtId="0" fontId="0" fillId="0" borderId="0" xfId="0" applyAlignment="1">
      <alignment vertical="top"/>
    </xf>
    <xf numFmtId="0" fontId="10" fillId="0" borderId="12" xfId="0" applyFont="1" applyBorder="1" applyAlignment="1">
      <alignment vertical="top" wrapText="1"/>
    </xf>
    <xf numFmtId="0" fontId="10" fillId="0" borderId="14" xfId="0" applyFont="1" applyBorder="1" applyAlignment="1">
      <alignment horizontal="center" vertical="center" wrapText="1"/>
    </xf>
    <xf numFmtId="0" fontId="10" fillId="0" borderId="14" xfId="0" applyFont="1" applyBorder="1" applyAlignment="1">
      <alignment horizontal="right" vertical="center" wrapText="1"/>
    </xf>
    <xf numFmtId="0" fontId="9" fillId="0" borderId="1" xfId="0" applyFont="1" applyBorder="1" applyAlignment="1">
      <alignment horizontal="center" vertical="top" wrapText="1"/>
    </xf>
    <xf numFmtId="164" fontId="13" fillId="2" borderId="2" xfId="1" applyNumberFormat="1" applyFont="1" applyFill="1" applyBorder="1" applyAlignment="1">
      <alignment horizontal="center" vertical="center" wrapText="1"/>
    </xf>
    <xf numFmtId="0" fontId="14" fillId="0" borderId="0" xfId="2"/>
    <xf numFmtId="0" fontId="14" fillId="0" borderId="0" xfId="2" applyAlignment="1">
      <alignment horizontal="left"/>
    </xf>
    <xf numFmtId="0" fontId="15" fillId="0" borderId="0" xfId="2" applyFont="1"/>
    <xf numFmtId="0" fontId="14" fillId="3" borderId="15" xfId="2" applyFont="1" applyFill="1" applyBorder="1" applyAlignment="1">
      <alignment horizontal="left" vertical="center"/>
    </xf>
    <xf numFmtId="0" fontId="14" fillId="3" borderId="16" xfId="2" applyFont="1" applyFill="1" applyBorder="1" applyAlignment="1">
      <alignment horizontal="center" vertical="center"/>
    </xf>
    <xf numFmtId="0" fontId="16" fillId="3" borderId="16" xfId="3" applyFill="1" applyBorder="1" applyAlignment="1">
      <alignment horizontal="left" vertical="center"/>
    </xf>
    <xf numFmtId="0" fontId="16" fillId="3" borderId="16" xfId="3" applyFill="1" applyBorder="1" applyAlignment="1">
      <alignment horizontal="left" vertical="center" wrapText="1"/>
    </xf>
    <xf numFmtId="0" fontId="17" fillId="3" borderId="17" xfId="2" applyFont="1" applyFill="1" applyBorder="1" applyAlignment="1">
      <alignment horizontal="left" vertical="center" wrapText="1"/>
    </xf>
    <xf numFmtId="0" fontId="14" fillId="3" borderId="18" xfId="2" applyFont="1" applyFill="1" applyBorder="1" applyAlignment="1">
      <alignment horizontal="center" vertical="center"/>
    </xf>
    <xf numFmtId="0" fontId="16" fillId="3" borderId="18" xfId="3" applyFill="1" applyBorder="1" applyAlignment="1">
      <alignment horizontal="left" vertical="center"/>
    </xf>
    <xf numFmtId="0" fontId="16" fillId="3" borderId="18" xfId="3" applyFill="1" applyBorder="1" applyAlignment="1">
      <alignment horizontal="left" vertical="center" wrapText="1"/>
    </xf>
    <xf numFmtId="0" fontId="17" fillId="3" borderId="19" xfId="2" applyFont="1" applyFill="1" applyBorder="1" applyAlignment="1">
      <alignment horizontal="left" vertical="center" wrapText="1"/>
    </xf>
    <xf numFmtId="0" fontId="16" fillId="3" borderId="18" xfId="3" applyFont="1" applyFill="1" applyBorder="1" applyAlignment="1">
      <alignment vertical="center"/>
    </xf>
    <xf numFmtId="0" fontId="16" fillId="3" borderId="18" xfId="3" applyFill="1" applyBorder="1" applyAlignment="1">
      <alignment vertical="center"/>
    </xf>
    <xf numFmtId="0" fontId="16" fillId="3" borderId="18" xfId="3" applyFont="1" applyFill="1" applyBorder="1" applyAlignment="1">
      <alignment horizontal="left" vertical="center"/>
    </xf>
    <xf numFmtId="0" fontId="17" fillId="3" borderId="19" xfId="2" applyFont="1" applyFill="1" applyBorder="1" applyAlignment="1">
      <alignment horizontal="left" vertical="center"/>
    </xf>
    <xf numFmtId="0" fontId="17" fillId="3" borderId="19" xfId="2" quotePrefix="1" applyFont="1" applyFill="1" applyBorder="1" applyAlignment="1">
      <alignment horizontal="left" vertical="center" wrapText="1"/>
    </xf>
    <xf numFmtId="0" fontId="14" fillId="3" borderId="0" xfId="2" applyFill="1"/>
    <xf numFmtId="0" fontId="14" fillId="3" borderId="20" xfId="2" applyFont="1" applyFill="1" applyBorder="1" applyAlignment="1">
      <alignment horizontal="left" vertical="center"/>
    </xf>
    <xf numFmtId="0" fontId="5" fillId="4" borderId="21" xfId="2" applyFont="1" applyFill="1" applyBorder="1" applyAlignment="1">
      <alignment horizontal="center" vertical="center" wrapText="1"/>
    </xf>
    <xf numFmtId="0" fontId="5" fillId="4" borderId="22" xfId="2" applyFont="1" applyFill="1" applyBorder="1" applyAlignment="1">
      <alignment horizontal="center" vertical="center" wrapText="1"/>
    </xf>
    <xf numFmtId="0" fontId="5" fillId="4" borderId="23" xfId="2" applyFont="1" applyFill="1" applyBorder="1" applyAlignment="1">
      <alignment horizontal="center" vertical="center" wrapText="1"/>
    </xf>
    <xf numFmtId="0" fontId="0" fillId="0" borderId="0" xfId="0" applyAlignment="1">
      <alignment horizontal="left" vertical="top" wrapText="1"/>
    </xf>
    <xf numFmtId="0" fontId="18" fillId="0" borderId="0" xfId="2" applyFont="1" applyAlignment="1">
      <alignment horizontal="center" wrapText="1"/>
    </xf>
    <xf numFmtId="0" fontId="18" fillId="0" borderId="0" xfId="2" applyFont="1" applyAlignment="1">
      <alignment horizontal="center"/>
    </xf>
  </cellXfs>
  <cellStyles count="4">
    <cellStyle name="Lien hypertexte" xfId="3" builtinId="8"/>
    <cellStyle name="Monétaire" xfId="1" builtinId="4"/>
    <cellStyle name="Normal" xfId="0" builtinId="0"/>
    <cellStyle name="Normal 3" xfId="2" xr:uid="{00000000-0005-0000-0000-000003000000}"/>
  </cellStyles>
  <dxfs count="40">
    <dxf>
      <font>
        <color theme="0" tint="-4.9989318521683403E-2"/>
      </font>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fill>
        <patternFill patternType="solid">
          <fgColor indexed="64"/>
          <bgColor theme="4" tint="-0.499984740745262"/>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numFmt numFmtId="164" formatCode="_ * #,##0_)\ &quot;$&quot;_ ;_ * \(#,##0\)\ &quot;$&quot;_ ;_ * &quot;-&quot;??_)\ &quot;$&quot;_ ;_ @_ "/>
      <border diagonalUp="0" diagonalDown="0" outline="0">
        <left style="thin">
          <color indexed="64"/>
        </left>
        <right style="thin">
          <color indexed="64"/>
        </right>
        <top style="thin">
          <color indexed="64"/>
        </top>
        <bottom/>
      </border>
    </dxf>
    <dxf>
      <numFmt numFmtId="6" formatCode="#,##0_);[Red]\(#,##0\)"/>
      <border diagonalUp="0" diagonalDown="0" outline="0">
        <left style="thin">
          <color indexed="64"/>
        </left>
        <right style="thin">
          <color indexed="64"/>
        </right>
        <top style="thin">
          <color indexed="64"/>
        </top>
        <bottom/>
      </border>
    </dxf>
    <dxf>
      <numFmt numFmtId="6" formatCode="#,##0_);[Red]\(#,##0\)"/>
      <border diagonalUp="0" diagonalDown="0" outline="0">
        <left style="thin">
          <color indexed="64"/>
        </left>
        <right style="thin">
          <color indexed="64"/>
        </right>
        <top style="thin">
          <color indexed="64"/>
        </top>
        <bottom/>
      </border>
    </dxf>
    <dxf>
      <numFmt numFmtId="6" formatCode="#,##0_);[Red]\(#,##0\)"/>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medium">
          <color auto="1"/>
        </left>
        <right style="thin">
          <color auto="1"/>
        </right>
        <top style="thin">
          <color auto="1"/>
        </top>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fill>
        <patternFill patternType="solid">
          <fgColor indexed="64"/>
          <bgColor theme="0"/>
        </patternFill>
      </fill>
      <alignment horizontal="left"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fill>
        <patternFill patternType="solid">
          <fgColor indexed="64"/>
          <bgColor theme="0"/>
        </patternFill>
      </fill>
      <alignment horizontal="left"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1"/>
        <color theme="1"/>
        <name val="Arial Narrow"/>
        <scheme val="none"/>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right style="thin">
          <color auto="1"/>
        </right>
      </border>
    </dxf>
    <dxf>
      <border outline="0">
        <bottom style="thin">
          <color auto="1"/>
        </bottom>
      </border>
    </dxf>
    <dxf>
      <font>
        <b/>
        <i val="0"/>
        <strike val="0"/>
        <condense val="0"/>
        <extend val="0"/>
        <outline val="0"/>
        <shadow val="0"/>
        <u val="none"/>
        <vertAlign val="baseline"/>
        <sz val="11"/>
        <color theme="0"/>
        <name val="Arial Narrow"/>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numFmt numFmtId="164" formatCode="_ * #,##0_)\ &quot;$&quot;_ ;_ * \(#,##0\)\ &quot;$&quot;_ ;_ * &quot;-&quot;??_)\ &quot;$&quot;_ ;_ @_ "/>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64" formatCode="_ * #,##0_)\ &quot;$&quot;_ ;_ * \(#,##0\)\ &quot;$&quot;_ ;_ * &quot;-&quot;??_)\ &quot;$&quot;_ ;_ @_ "/>
      <border diagonalUp="0" diagonalDown="0" outline="0">
        <left style="thin">
          <color auto="1"/>
        </left>
        <right style="thin">
          <color auto="1"/>
        </right>
        <top style="thin">
          <color auto="1"/>
        </top>
        <bottom style="thin">
          <color auto="1"/>
        </bottom>
      </border>
    </dxf>
    <dxf>
      <numFmt numFmtId="164" formatCode="_ * #,##0_)\ &quot;$&quot;_ ;_ * \(#,##0\)\ &quot;$&quot;_ ;_ * &quot;-&quot;??_)\ &quot;$&quot;_ ;_ @_ "/>
      <border diagonalUp="0" diagonalDown="0" outline="0">
        <left style="thin">
          <color auto="1"/>
        </left>
        <right style="thin">
          <color auto="1"/>
        </right>
        <top style="thin">
          <color auto="1"/>
        </top>
        <bottom style="thin">
          <color auto="1"/>
        </bottom>
      </border>
    </dxf>
    <dxf>
      <numFmt numFmtId="164" formatCode="_ * #,##0_)\ &quot;$&quot;_ ;_ * \(#,##0\)\ &quot;$&quot;_ ;_ * &quot;-&quot;??_)\ &quot;$&quot;_ ;_ @_ "/>
      <border diagonalUp="0" diagonalDown="0" outline="0">
        <left/>
        <right style="thin">
          <color auto="1"/>
        </right>
        <top style="thin">
          <color auto="1"/>
        </top>
        <bottom style="thin">
          <color auto="1"/>
        </bottom>
      </border>
    </dxf>
    <dxf>
      <font>
        <strike val="0"/>
        <outline val="0"/>
        <shadow val="0"/>
        <u val="none"/>
        <vertAlign val="baseline"/>
        <sz val="10"/>
        <color theme="4" tint="-0.499984740745262"/>
        <name val="Arial"/>
        <scheme val="none"/>
      </font>
      <numFmt numFmtId="164" formatCode="_ * #,##0_)\ &quot;$&quot;_ ;_ * \(#,##0\)\ &quot;$&quot;_ ;_ * &quot;-&quot;??_)\ &quot;$&quot;_ ;_ @_ "/>
      <fill>
        <patternFill patternType="solid">
          <fgColor indexed="64"/>
          <bgColor theme="4" tint="-0.499984740745262"/>
        </patternFill>
      </fill>
    </dxf>
    <dxf>
      <numFmt numFmtId="164" formatCode="_ * #,##0_)\ &quot;$&quot;_ ;_ * \(#,##0\)\ &quot;$&quot;_ ;_ * &quot;-&quot;??_)\ &quot;$&quot;_ ;_ @_ "/>
      <border diagonalUp="0" diagonalDown="0" outline="0">
        <left style="thin">
          <color auto="1"/>
        </left>
        <right/>
        <top style="thin">
          <color auto="1"/>
        </top>
        <bottom style="thin">
          <color auto="1"/>
        </bottom>
      </border>
    </dxf>
    <dxf>
      <numFmt numFmtId="164" formatCode="_ * #,##0_)\ &quot;$&quot;_ ;_ * \(#,##0\)\ &quot;$&quot;_ ;_ * &quot;-&quot;??_)\ &quot;$&quot;_ ;_ @_ "/>
      <border diagonalUp="0" diagonalDown="0" outline="0">
        <left/>
        <right style="thin">
          <color auto="1"/>
        </right>
        <top style="thin">
          <color auto="1"/>
        </top>
        <bottom style="thin">
          <color auto="1"/>
        </bottom>
      </border>
    </dxf>
    <dxf>
      <numFmt numFmtId="164" formatCode="_ * #,##0_)\ &quot;$&quot;_ ;_ * \(#,##0\)\ &quot;$&quot;_ ;_ * &quot;-&quot;??_)\ &quot;$&quot;_ ;_ @_ "/>
    </dxf>
    <dxf>
      <numFmt numFmtId="164" formatCode="_ * #,##0_)\ &quot;$&quot;_ ;_ * \(#,##0\)\ &quot;$&quot;_ ;_ * &quot;-&quot;??_)\ &quot;$&quot;_ ;_ @_ "/>
      <border diagonalUp="0" diagonalDown="0" outline="0">
        <left style="thin">
          <color auto="1"/>
        </left>
        <right/>
        <top style="thin">
          <color auto="1"/>
        </top>
        <bottom style="thin">
          <color auto="1"/>
        </bottom>
      </border>
    </dxf>
    <dxf>
      <numFmt numFmtId="164" formatCode="_ * #,##0_)\ &quot;$&quot;_ ;_ * \(#,##0\)\ &quot;$&quot;_ ;_ * &quot;-&quot;??_)\ &quot;$&quot;_ ;_ @_ "/>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64" formatCode="_ * #,##0_)\ &quot;$&quot;_ ;_ * \(#,##0\)\ &quot;$&quot;_ ;_ * &quot;-&quot;??_)\ &quot;$&quot;_ ;_ @_ "/>
      <border diagonalUp="0" diagonalDown="0">
        <left/>
        <right/>
        <top/>
        <bottom style="medium">
          <color indexed="64"/>
        </bottom>
        <vertical/>
        <horizontal/>
      </border>
    </dxf>
    <dxf>
      <alignment horizontal="center" vertical="bottom" textRotation="0" wrapText="0" indent="0" justifyLastLine="0" shrinkToFit="0" readingOrder="0"/>
    </dxf>
    <dxf>
      <numFmt numFmtId="6" formatCode="#,##0_);[Red]\(#,##0\)"/>
      <alignment horizont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bgColor auto="1"/>
        </patternFill>
      </fill>
      <border diagonalUp="0" diagonalDown="0">
        <left style="medium">
          <color auto="1"/>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bottom style="thin">
          <color indexed="64"/>
        </bottom>
      </border>
    </dxf>
    <dxf>
      <font>
        <b/>
        <i val="0"/>
        <strike val="0"/>
        <condense val="0"/>
        <extend val="0"/>
        <outline val="0"/>
        <shadow val="0"/>
        <u val="none"/>
        <vertAlign val="baseline"/>
        <sz val="11"/>
        <color theme="0"/>
        <name val="Arial Narrow"/>
        <scheme val="none"/>
      </font>
      <numFmt numFmtId="164" formatCode="_ * #,##0_)\ &quot;$&quot;_ ;_ * \(#,##0\)\ &quot;$&quot;_ ;_ * &quot;-&quot;??_)\ &quot;$&quot;_ ;_ @_ "/>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78536" cy="1095613"/>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8536" cy="109561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178536" cy="1095613"/>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3380" y="0"/>
          <a:ext cx="2178536" cy="109561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85725</xdr:rowOff>
    </xdr:from>
    <xdr:ext cx="1778400" cy="838800"/>
    <xdr:pic>
      <xdr:nvPicPr>
        <xdr:cNvPr id="2" name="Imag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1778400" cy="838800"/>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1" displayName="Tableau11" ref="A9:N188" totalsRowCount="1" headerRowDxfId="39" headerRowBorderDxfId="38" tableBorderDxfId="37" headerRowCellStyle="Monétaire">
  <autoFilter ref="A9:N187" xr:uid="{00000000-0009-0000-0100-000001000000}"/>
  <sortState xmlns:xlrd2="http://schemas.microsoft.com/office/spreadsheetml/2017/richdata2" ref="A10:N187">
    <sortCondition ref="A9:A187"/>
  </sortState>
  <tableColumns count="14">
    <tableColumn id="1" xr3:uid="{00000000-0010-0000-0000-000001000000}" name="NOM DE L'ORGANISME" totalsRowFunction="count" dataDxfId="36" totalsRowDxfId="14"/>
    <tableColumn id="2" xr3:uid="{00000000-0010-0000-0000-000002000000}" name="TYPOLOGIE" dataDxfId="35" totalsRowDxfId="13"/>
    <tableColumn id="14" xr3:uid="{00000000-0010-0000-0000-00000E000000}" name="RAYONNEMENT" dataDxfId="34" totalsRowDxfId="12"/>
    <tableColumn id="11" xr3:uid="{00000000-0010-0000-0000-00000B000000}" name="CATÉGORIE" dataDxfId="33" totalsRowDxfId="11" dataCellStyle="Monétaire"/>
    <tableColumn id="3" xr3:uid="{00000000-0010-0000-0000-000003000000}" name="BUDGET _x000a_DE BASE REQUIS _x000a_2022-2023" totalsRowFunction="sum" dataDxfId="32" totalsRowDxfId="10" dataCellStyle="Monétaire"/>
    <tableColumn id="4" xr3:uid="{00000000-0010-0000-0000-000004000000}" name="DEMANDES DE REHAUSSEMENT_x000a_EN MISSION GLOBALE_x000a_2022-2023" totalsRowFunction="sum" dataDxfId="31" totalsRowDxfId="9" dataCellStyle="Monétaire"/>
    <tableColumn id="5" xr3:uid="{00000000-0010-0000-0000-000005000000}" name="MISSION GLOBALE_x000a_2022-2023 INDEXÉ _x000a__x000a_Avant rehaussement annuel" totalsRowFunction="sum" dataDxfId="30" totalsRowDxfId="8" dataCellStyle="Monétaire"/>
    <tableColumn id="6" xr3:uid="{00000000-0010-0000-0000-000006000000}" name="MISSION GLOBALE _x000a_2022-2023_x000a_ _x000a_Rehaussement  sectoriel_x000a__x000a_Récurrents _x000a_+_x000a_Non récur." totalsRowFunction="sum" dataDxfId="29" totalsRowDxfId="7" dataCellStyle="Monétaire"/>
    <tableColumn id="7" xr3:uid="{00000000-0010-0000-0000-000007000000}" name="REHAUSSEMENT PSOC 2022-2023_x000a__x000a__x000a_Selon critères _x000a_de répartition" totalsRowFunction="sum" dataDxfId="28" totalsRowDxfId="6" dataCellStyle="Monétaire"/>
    <tableColumn id="26" xr3:uid="{00000000-0010-0000-0000-00001A000000}" name="Colonne1" dataDxfId="27" totalsRowDxfId="5"/>
    <tableColumn id="8" xr3:uid="{00000000-0010-0000-0000-000008000000}" name="MISSION_x000a_GLOBALE_x000a_2022-2023_x000a__x000a__x000a_Après_x000a_rehaussement" totalsRowFunction="sum" dataDxfId="26" totalsRowDxfId="4" dataCellStyle="Monétaire"/>
    <tableColumn id="9" xr3:uid="{00000000-0010-0000-0000-000009000000}" name="ENTENTE_x000a_SPÉCIFIQUE _x000a_2022-2023_x000a_Indexée_x000a__x000a_Récurrents_x000a_+_x000a_Non récur." totalsRowFunction="sum" dataDxfId="25" totalsRowDxfId="3" dataCellStyle="Monétaire"/>
    <tableColumn id="12" xr3:uid="{00000000-0010-0000-0000-00000C000000}" name="AUTRES FINANCEMENTS_x000a_2022-2023" totalsRowFunction="sum" dataDxfId="24" totalsRowDxfId="2" dataCellStyle="Monétaire"/>
    <tableColumn id="10" xr3:uid="{00000000-0010-0000-0000-00000A000000}" name="ALLOCATION_x000a_GRAND TOTAL_x000a_2022-2023_x000a_" totalsRowFunction="sum" dataDxfId="23" totalsRowDxfId="1" dataCellStyle="Monétaire">
      <calculatedColumnFormula>Tableau11[[#This Row],[MISSION
GLOBALE
2022-2023
Après
rehaussement]]+Tableau11[[#This Row],[ENTENTE
SPÉCIFIQUE 
2022-2023
Indexée
Récurrents
+
Non récur.]]+M10</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8" displayName="Tableau8" ref="A10:E192" totalsRowShown="0" headerRowDxfId="22" headerRowBorderDxfId="21" tableBorderDxfId="20" headerRowCellStyle="Normal 3">
  <tableColumns count="5">
    <tableColumn id="1" xr3:uid="{00000000-0010-0000-0100-000001000000}" name="NOM ORGANISME" dataDxfId="19" dataCellStyle="Normal 3"/>
    <tableColumn id="2" xr3:uid="{00000000-0010-0000-0100-000002000000}" name="SITE INTERNET" dataDxfId="18" dataCellStyle="Lien hypertexte"/>
    <tableColumn id="3" xr3:uid="{00000000-0010-0000-0100-000003000000}" name="COURRIEL" dataDxfId="17" dataCellStyle="Lien hypertexte"/>
    <tableColumn id="4" xr3:uid="{00000000-0010-0000-0100-000004000000}" name="TÉLÉPHONE" dataDxfId="16" dataCellStyle="Normal 3"/>
    <tableColumn id="5" xr3:uid="{00000000-0010-0000-0100-000005000000}" name="TYPOLOGIE" dataDxfId="15" dataCellStyle="Normal 3"/>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mdjthetford.com/" TargetMode="External"/><Relationship Id="rId299" Type="http://schemas.openxmlformats.org/officeDocument/2006/relationships/hyperlink" Target="mailto:direction@tcc2rives.qc.ca" TargetMode="External"/><Relationship Id="rId21" Type="http://schemas.openxmlformats.org/officeDocument/2006/relationships/hyperlink" Target="mailto:latourneedesmarmitons@outlook.com" TargetMode="External"/><Relationship Id="rId63" Type="http://schemas.openxmlformats.org/officeDocument/2006/relationships/hyperlink" Target="http://www.auxquatrevents.ca/" TargetMode="External"/><Relationship Id="rId159" Type="http://schemas.openxmlformats.org/officeDocument/2006/relationships/hyperlink" Target="http://www.oasisdelotbiniere.org/" TargetMode="External"/><Relationship Id="rId324" Type="http://schemas.openxmlformats.org/officeDocument/2006/relationships/hyperlink" Target="mailto:maisonfamillelotbiniere@telus.net" TargetMode="External"/><Relationship Id="rId366" Type="http://schemas.openxmlformats.org/officeDocument/2006/relationships/drawing" Target="../drawings/drawing3.xml"/><Relationship Id="rId170" Type="http://schemas.openxmlformats.org/officeDocument/2006/relationships/hyperlink" Target="http://www.mdjutopie.com/" TargetMode="External"/><Relationship Id="rId226" Type="http://schemas.openxmlformats.org/officeDocument/2006/relationships/hyperlink" Target="mailto:cynthia.vallee@aeclafontaine.ca" TargetMode="External"/><Relationship Id="rId268" Type="http://schemas.openxmlformats.org/officeDocument/2006/relationships/hyperlink" Target="mailto:info@groupejonathan.ca" TargetMode="External"/><Relationship Id="rId32" Type="http://schemas.openxmlformats.org/officeDocument/2006/relationships/hyperlink" Target="mailto:se_stlambert@videotron.ca" TargetMode="External"/><Relationship Id="rId74" Type="http://schemas.openxmlformats.org/officeDocument/2006/relationships/hyperlink" Target="https://centredeviebellechasse.jimdofree.com/" TargetMode="External"/><Relationship Id="rId128" Type="http://schemas.openxmlformats.org/officeDocument/2006/relationships/hyperlink" Target="http://adoberge.com/" TargetMode="External"/><Relationship Id="rId335" Type="http://schemas.openxmlformats.org/officeDocument/2006/relationships/hyperlink" Target="mailto:mdjlacaylmer01@gmail.com" TargetMode="External"/><Relationship Id="rId5" Type="http://schemas.openxmlformats.org/officeDocument/2006/relationships/hyperlink" Target="https://caapca.ca/" TargetMode="External"/><Relationship Id="rId181" Type="http://schemas.openxmlformats.org/officeDocument/2006/relationships/hyperlink" Target="https://www.alternativefrontenac.com/" TargetMode="External"/><Relationship Id="rId237" Type="http://schemas.openxmlformats.org/officeDocument/2006/relationships/hyperlink" Target="mailto:direction@auxquatrevents.ca" TargetMode="External"/><Relationship Id="rId279" Type="http://schemas.openxmlformats.org/officeDocument/2006/relationships/hyperlink" Target="mailto:mdjsjcch@gmail.com" TargetMode="External"/><Relationship Id="rId43" Type="http://schemas.openxmlformats.org/officeDocument/2006/relationships/hyperlink" Target="https://apedah.weebly.com/" TargetMode="External"/><Relationship Id="rId139" Type="http://schemas.openxmlformats.org/officeDocument/2006/relationships/hyperlink" Target="http://www.211quebecregions.ca/record/QBC1796" TargetMode="External"/><Relationship Id="rId290" Type="http://schemas.openxmlformats.org/officeDocument/2006/relationships/hyperlink" Target="mailto:mdjlaruche@hotmail.com" TargetMode="External"/><Relationship Id="rId304" Type="http://schemas.openxmlformats.org/officeDocument/2006/relationships/hyperlink" Target="mailto:contrevent@contrevent.org" TargetMode="External"/><Relationship Id="rId346" Type="http://schemas.openxmlformats.org/officeDocument/2006/relationships/hyperlink" Target="mailto:direction@partageaumasculin.com" TargetMode="External"/><Relationship Id="rId85" Type="http://schemas.openxmlformats.org/officeDocument/2006/relationships/hyperlink" Target="http://www.centrefemmesdebeauce.org/" TargetMode="External"/><Relationship Id="rId150" Type="http://schemas.openxmlformats.org/officeDocument/2006/relationships/hyperlink" Target="http://lesillon.com/" TargetMode="External"/><Relationship Id="rId192" Type="http://schemas.openxmlformats.org/officeDocument/2006/relationships/hyperlink" Target="http://aidants-lotbiniere.org/" TargetMode="External"/><Relationship Id="rId206" Type="http://schemas.openxmlformats.org/officeDocument/2006/relationships/hyperlink" Target="https://www.entraidest-redempteur.com/" TargetMode="External"/><Relationship Id="rId248" Type="http://schemas.openxmlformats.org/officeDocument/2006/relationships/hyperlink" Target="mailto:laremontee@gmail.com" TargetMode="External"/><Relationship Id="rId12" Type="http://schemas.openxmlformats.org/officeDocument/2006/relationships/hyperlink" Target="mailto:concert-action@sogetel.net" TargetMode="External"/><Relationship Id="rId108" Type="http://schemas.openxmlformats.org/officeDocument/2006/relationships/hyperlink" Target="https://maisonlafrontiere.com/" TargetMode="External"/><Relationship Id="rId315" Type="http://schemas.openxmlformats.org/officeDocument/2006/relationships/hyperlink" Target="mailto:nouveauxsentiers@globetrotter.net" TargetMode="External"/><Relationship Id="rId357" Type="http://schemas.openxmlformats.org/officeDocument/2006/relationships/hyperlink" Target="mailto:expression.direction@outlook.com" TargetMode="External"/><Relationship Id="rId54" Type="http://schemas.openxmlformats.org/officeDocument/2006/relationships/hyperlink" Target="https://alphis.ca/" TargetMode="External"/><Relationship Id="rId96" Type="http://schemas.openxmlformats.org/officeDocument/2006/relationships/hyperlink" Target="https://espacesansviolence.org/chaudiereappalaches/" TargetMode="External"/><Relationship Id="rId161" Type="http://schemas.openxmlformats.org/officeDocument/2006/relationships/hyperlink" Target="https://www.mfbeauceetchemins.org/" TargetMode="External"/><Relationship Id="rId217" Type="http://schemas.openxmlformats.org/officeDocument/2006/relationships/hyperlink" Target="mailto:actionjeunesse@outlook.com" TargetMode="External"/><Relationship Id="rId259" Type="http://schemas.openxmlformats.org/officeDocument/2006/relationships/hyperlink" Target="mailto:direction@clubparentaide.com" TargetMode="External"/><Relationship Id="rId23" Type="http://schemas.openxmlformats.org/officeDocument/2006/relationships/hyperlink" Target="mailto:info@serviceentraidecharny.com" TargetMode="External"/><Relationship Id="rId119" Type="http://schemas.openxmlformats.org/officeDocument/2006/relationships/hyperlink" Target="https://www.mdjazymut.com/?utm_source=google&amp;utm_medium=wix_google_business_profile&amp;utm_campaign=11686720352212825757" TargetMode="External"/><Relationship Id="rId270" Type="http://schemas.openxmlformats.org/officeDocument/2006/relationships/hyperlink" Target="mailto:direction@esperanceetcancer.org" TargetMode="External"/><Relationship Id="rId326" Type="http://schemas.openxmlformats.org/officeDocument/2006/relationships/hyperlink" Target="mailto:maison@maisonfamille-rs.org" TargetMode="External"/><Relationship Id="rId65" Type="http://schemas.openxmlformats.org/officeDocument/2006/relationships/hyperlink" Target="https://www.cpalotbiniere.com/" TargetMode="External"/><Relationship Id="rId130" Type="http://schemas.openxmlformats.org/officeDocument/2006/relationships/hyperlink" Target="https://www.lancre.org/" TargetMode="External"/><Relationship Id="rId172" Type="http://schemas.openxmlformats.org/officeDocument/2006/relationships/hyperlink" Target="https://www.mdj-lislet-nord.com/" TargetMode="External"/><Relationship Id="rId228" Type="http://schemas.openxmlformats.org/officeDocument/2006/relationships/hyperlink" Target="mailto:info@aphchaudiere.org" TargetMode="External"/><Relationship Id="rId281" Type="http://schemas.openxmlformats.org/officeDocument/2006/relationships/hyperlink" Target="mailto:mdjmontmagny@hotmail.com" TargetMode="External"/><Relationship Id="rId337" Type="http://schemas.openxmlformats.org/officeDocument/2006/relationships/hyperlink" Target="mailto:mtrudel@maisoneclaircie.qc.ca" TargetMode="External"/><Relationship Id="rId34" Type="http://schemas.openxmlformats.org/officeDocument/2006/relationships/hyperlink" Target="mailto:entraide.stred@videotron.ca" TargetMode="External"/><Relationship Id="rId76" Type="http://schemas.openxmlformats.org/officeDocument/2006/relationships/hyperlink" Target="http://www.cerd.ca/" TargetMode="External"/><Relationship Id="rId141" Type="http://schemas.openxmlformats.org/officeDocument/2006/relationships/hyperlink" Target="http://www.contrevent.org/" TargetMode="External"/><Relationship Id="rId7" Type="http://schemas.openxmlformats.org/officeDocument/2006/relationships/hyperlink" Target="https://atelieroccupationnelrivesud.com/" TargetMode="External"/><Relationship Id="rId183" Type="http://schemas.openxmlformats.org/officeDocument/2006/relationships/hyperlink" Target="https://nouvelessor.net/" TargetMode="External"/><Relationship Id="rId239" Type="http://schemas.openxmlformats.org/officeDocument/2006/relationships/hyperlink" Target="mailto:richard.begin@capjlevis.com" TargetMode="External"/><Relationship Id="rId250" Type="http://schemas.openxmlformats.org/officeDocument/2006/relationships/hyperlink" Target="mailto:direction@exequo.ca" TargetMode="External"/><Relationship Id="rId292" Type="http://schemas.openxmlformats.org/officeDocument/2006/relationships/hyperlink" Target="mailto:administration@ladoberge.ca" TargetMode="External"/><Relationship Id="rId306" Type="http://schemas.openxmlformats.org/officeDocument/2006/relationships/hyperlink" Target="mailto:direction@lehavredesfemmes.com" TargetMode="External"/><Relationship Id="rId45" Type="http://schemas.openxmlformats.org/officeDocument/2006/relationships/hyperlink" Target="http://jeunessecs.com/" TargetMode="External"/><Relationship Id="rId87" Type="http://schemas.openxmlformats.org/officeDocument/2006/relationships/hyperlink" Target="http://www.cflotbiniere.qc.ca/blog/" TargetMode="External"/><Relationship Id="rId110" Type="http://schemas.openxmlformats.org/officeDocument/2006/relationships/hyperlink" Target="https://www.jonctionpourelle.com/" TargetMode="External"/><Relationship Id="rId348" Type="http://schemas.openxmlformats.org/officeDocument/2006/relationships/hyperlink" Target="mailto:presencelotbiniere@hotmail.com" TargetMode="External"/><Relationship Id="rId152" Type="http://schemas.openxmlformats.org/officeDocument/2006/relationships/hyperlink" Target="https://www.entraidepascaltache.org/" TargetMode="External"/><Relationship Id="rId194" Type="http://schemas.openxmlformats.org/officeDocument/2006/relationships/hyperlink" Target="http://www.rpab.ca/" TargetMode="External"/><Relationship Id="rId208" Type="http://schemas.openxmlformats.org/officeDocument/2006/relationships/hyperlink" Target="http://www.211quebecregions.ca/record/QBC0721" TargetMode="External"/><Relationship Id="rId261" Type="http://schemas.openxmlformats.org/officeDocument/2006/relationships/hyperlink" Target="mailto:coupdepoucenourrice@hotmail.com" TargetMode="External"/><Relationship Id="rId14" Type="http://schemas.openxmlformats.org/officeDocument/2006/relationships/hyperlink" Target="mailto:direction@benevoleenaction.com" TargetMode="External"/><Relationship Id="rId56" Type="http://schemas.openxmlformats.org/officeDocument/2006/relationships/hyperlink" Target="http://www.211quebecregions.ca/record/QBC2165" TargetMode="External"/><Relationship Id="rId317" Type="http://schemas.openxmlformats.org/officeDocument/2006/relationships/hyperlink" Target="mailto:eveil@sogetel.net" TargetMode="External"/><Relationship Id="rId359" Type="http://schemas.openxmlformats.org/officeDocument/2006/relationships/hyperlink" Target="mailto:srieq@bellnet.ca" TargetMode="External"/><Relationship Id="rId98" Type="http://schemas.openxmlformats.org/officeDocument/2006/relationships/hyperlink" Target="https://appalaches.grandsfreresgrandessoeurs.ca/" TargetMode="External"/><Relationship Id="rId121" Type="http://schemas.openxmlformats.org/officeDocument/2006/relationships/hyperlink" Target="http://www.la-passerelle.ca/" TargetMode="External"/><Relationship Id="rId163" Type="http://schemas.openxmlformats.org/officeDocument/2006/relationships/hyperlink" Target="https://www.mfbellechasse.org/" TargetMode="External"/><Relationship Id="rId219" Type="http://schemas.openxmlformats.org/officeDocument/2006/relationships/hyperlink" Target="mailto:albatroslevis@hotmail.com" TargetMode="External"/><Relationship Id="rId230" Type="http://schemas.openxmlformats.org/officeDocument/2006/relationships/hyperlink" Target="mailto:aphl@auvoilierdelili.com" TargetMode="External"/><Relationship Id="rId25" Type="http://schemas.openxmlformats.org/officeDocument/2006/relationships/hyperlink" Target="mailto:info@lienpartage.org" TargetMode="External"/><Relationship Id="rId67" Type="http://schemas.openxmlformats.org/officeDocument/2006/relationships/hyperlink" Target="https://centrealteragir.com/" TargetMode="External"/><Relationship Id="rId272" Type="http://schemas.openxmlformats.org/officeDocument/2006/relationships/hyperlink" Target="mailto:direction@intervalleappalaches.com" TargetMode="External"/><Relationship Id="rId328" Type="http://schemas.openxmlformats.org/officeDocument/2006/relationships/hyperlink" Target="mailto:mdj_utopie@hotmail.com" TargetMode="External"/><Relationship Id="rId132" Type="http://schemas.openxmlformats.org/officeDocument/2006/relationships/hyperlink" Target="http://larcheleprintemps.org/" TargetMode="External"/><Relationship Id="rId174" Type="http://schemas.openxmlformats.org/officeDocument/2006/relationships/hyperlink" Target="https://www.municipaliteeastbroughton.com/loisirs-et-vie-communautaire/maison-des-jeunes/" TargetMode="External"/><Relationship Id="rId220" Type="http://schemas.openxmlformats.org/officeDocument/2006/relationships/hyperlink" Target="mailto:info@allaitementquebec.org" TargetMode="External"/><Relationship Id="rId241" Type="http://schemas.openxmlformats.org/officeDocument/2006/relationships/hyperlink" Target="mailto:normandie@globetrotter.net" TargetMode="External"/><Relationship Id="rId15" Type="http://schemas.openxmlformats.org/officeDocument/2006/relationships/hyperlink" Target="mailto:director@mcdc.info" TargetMode="External"/><Relationship Id="rId36" Type="http://schemas.openxmlformats.org/officeDocument/2006/relationships/hyperlink" Target="mailto:13saintetienne@videotron.ca" TargetMode="External"/><Relationship Id="rId57" Type="http://schemas.openxmlformats.org/officeDocument/2006/relationships/hyperlink" Target="http://www.st-apollinaire.com/entreprises-organismes/name/association-des-personnes-handicapees-de-lotbiniere-maison-de-repit/" TargetMode="External"/><Relationship Id="rId262" Type="http://schemas.openxmlformats.org/officeDocument/2006/relationships/hyperlink" Target="mailto:diabetebce@hotmail.com" TargetMode="External"/><Relationship Id="rId283" Type="http://schemas.openxmlformats.org/officeDocument/2006/relationships/hyperlink" Target="mailto:mdjsjcch@gmail.com" TargetMode="External"/><Relationship Id="rId318" Type="http://schemas.openxmlformats.org/officeDocument/2006/relationships/hyperlink" Target="mailto:levis@equijustice.ca" TargetMode="External"/><Relationship Id="rId339" Type="http://schemas.openxmlformats.org/officeDocument/2006/relationships/hyperlink" Target="mailto:directionmanoiraylmer@gmail.com" TargetMode="External"/><Relationship Id="rId78" Type="http://schemas.openxmlformats.org/officeDocument/2006/relationships/hyperlink" Target="https://www.centredomremy.com/" TargetMode="External"/><Relationship Id="rId99" Type="http://schemas.openxmlformats.org/officeDocument/2006/relationships/hyperlink" Target="https://www.grischap.org/" TargetMode="External"/><Relationship Id="rId101" Type="http://schemas.openxmlformats.org/officeDocument/2006/relationships/hyperlink" Target="https://www.canceretvie.com/" TargetMode="External"/><Relationship Id="rId122" Type="http://schemas.openxmlformats.org/officeDocument/2006/relationships/hyperlink" Target="http://popotes.org/sab/popote-roulante-des-aulnaies" TargetMode="External"/><Relationship Id="rId143" Type="http://schemas.openxmlformats.org/officeDocument/2006/relationships/hyperlink" Target="http://www.lehavredesfemmes.com/" TargetMode="External"/><Relationship Id="rId164" Type="http://schemas.openxmlformats.org/officeDocument/2006/relationships/hyperlink" Target="http://maisonfamillemrclislet.com/" TargetMode="External"/><Relationship Id="rId185" Type="http://schemas.openxmlformats.org/officeDocument/2006/relationships/hyperlink" Target="https://www.parentsdanges.com/" TargetMode="External"/><Relationship Id="rId350" Type="http://schemas.openxmlformats.org/officeDocument/2006/relationships/hyperlink" Target="mailto:direction@rjlotbiniere.com" TargetMode="External"/><Relationship Id="rId9" Type="http://schemas.openxmlformats.org/officeDocument/2006/relationships/hyperlink" Target="mailto:aavart.fo@bellnet.ca" TargetMode="External"/><Relationship Id="rId210" Type="http://schemas.openxmlformats.org/officeDocument/2006/relationships/hyperlink" Target="https://www.lasric.org/" TargetMode="External"/><Relationship Id="rId26" Type="http://schemas.openxmlformats.org/officeDocument/2006/relationships/hyperlink" Target="mailto:popoteroulantelislet@gmail.com" TargetMode="External"/><Relationship Id="rId231" Type="http://schemas.openxmlformats.org/officeDocument/2006/relationships/hyperlink" Target="mailto:horizonsoleil@videotron.ca" TargetMode="External"/><Relationship Id="rId252" Type="http://schemas.openxmlformats.org/officeDocument/2006/relationships/hyperlink" Target="mailto:centre_femmes_ancrage@bellnet.ca" TargetMode="External"/><Relationship Id="rId273" Type="http://schemas.openxmlformats.org/officeDocument/2006/relationships/hyperlink" Target="mailto:aidealimentairelotbiniere@gmail.com" TargetMode="External"/><Relationship Id="rId294" Type="http://schemas.openxmlformats.org/officeDocument/2006/relationships/hyperlink" Target="mailto:direction@lancre.org" TargetMode="External"/><Relationship Id="rId308" Type="http://schemas.openxmlformats.org/officeDocument/2006/relationships/hyperlink" Target="mailto:lemurmure@lemurmure.org" TargetMode="External"/><Relationship Id="rId329" Type="http://schemas.openxmlformats.org/officeDocument/2006/relationships/hyperlink" Target="mailto:direction@mdjbeaucesartigan.com" TargetMode="External"/><Relationship Id="rId47" Type="http://schemas.openxmlformats.org/officeDocument/2006/relationships/hyperlink" Target="https://albatroslevis.com/" TargetMode="External"/><Relationship Id="rId68" Type="http://schemas.openxmlformats.org/officeDocument/2006/relationships/hyperlink" Target="https://www.centrecasa.qc.ca/" TargetMode="External"/><Relationship Id="rId89" Type="http://schemas.openxmlformats.org/officeDocument/2006/relationships/hyperlink" Target="https://comptoirlegrenier.com/" TargetMode="External"/><Relationship Id="rId112" Type="http://schemas.openxmlformats.org/officeDocument/2006/relationships/hyperlink" Target="https://www.mdjcharny.com/" TargetMode="External"/><Relationship Id="rId133" Type="http://schemas.openxmlformats.org/officeDocument/2006/relationships/hyperlink" Target="https://www.aubercail.net/assiettee-beauceronne/" TargetMode="External"/><Relationship Id="rId154" Type="http://schemas.openxmlformats.org/officeDocument/2006/relationships/hyperlink" Target="http://www.211quebecregions.ca/record/QBC1363" TargetMode="External"/><Relationship Id="rId175" Type="http://schemas.openxmlformats.org/officeDocument/2006/relationships/hyperlink" Target="http://www.211quebecregions.ca/record/QBC1168" TargetMode="External"/><Relationship Id="rId340" Type="http://schemas.openxmlformats.org/officeDocument/2006/relationships/hyperlink" Target="mailto:direction@alternativefrontenac.com" TargetMode="External"/><Relationship Id="rId361" Type="http://schemas.openxmlformats.org/officeDocument/2006/relationships/hyperlink" Target="mailto:soupeaubouton@gmail.com" TargetMode="External"/><Relationship Id="rId196" Type="http://schemas.openxmlformats.org/officeDocument/2006/relationships/hyperlink" Target="https://reseauentraideappalaches.ca/" TargetMode="External"/><Relationship Id="rId200" Type="http://schemas.openxmlformats.org/officeDocument/2006/relationships/hyperlink" Target="http://santementaleca.com/" TargetMode="External"/><Relationship Id="rId16" Type="http://schemas.openxmlformats.org/officeDocument/2006/relationships/hyperlink" Target="mailto:direction@entraidesolidarite.com" TargetMode="External"/><Relationship Id="rId221" Type="http://schemas.openxmlformats.org/officeDocument/2006/relationships/hyperlink" Target="mailto:info@alliancejeunesse.com" TargetMode="External"/><Relationship Id="rId242" Type="http://schemas.openxmlformats.org/officeDocument/2006/relationships/hyperlink" Target="mailto:info@mdfmontmagnysud.net" TargetMode="External"/><Relationship Id="rId263" Type="http://schemas.openxmlformats.org/officeDocument/2006/relationships/hyperlink" Target="mailto:entraidestecroix@videotron.ca" TargetMode="External"/><Relationship Id="rId284" Type="http://schemas.openxmlformats.org/officeDocument/2006/relationships/hyperlink" Target="mailto:mdj_thetford@outlook.com" TargetMode="External"/><Relationship Id="rId319" Type="http://schemas.openxmlformats.org/officeDocument/2006/relationships/hyperlink" Target="mailto:direction@oasisdelotbiniere.org" TargetMode="External"/><Relationship Id="rId37" Type="http://schemas.openxmlformats.org/officeDocument/2006/relationships/hyperlink" Target="mailto:cerd@cerd.ca" TargetMode="External"/><Relationship Id="rId58" Type="http://schemas.openxmlformats.org/officeDocument/2006/relationships/hyperlink" Target="http://www.211quebecregions.ca/record/QBC1771" TargetMode="External"/><Relationship Id="rId79" Type="http://schemas.openxmlformats.org/officeDocument/2006/relationships/hyperlink" Target="http://www.exequo.ca/" TargetMode="External"/><Relationship Id="rId102" Type="http://schemas.openxmlformats.org/officeDocument/2006/relationships/hyperlink" Target="http://www.esperanceetcancer.org/" TargetMode="External"/><Relationship Id="rId123" Type="http://schemas.openxmlformats.org/officeDocument/2006/relationships/hyperlink" Target="https://www.entraidelarencontre.org/" TargetMode="External"/><Relationship Id="rId144" Type="http://schemas.openxmlformats.org/officeDocument/2006/relationships/hyperlink" Target="https://entraidelehavre.ca/" TargetMode="External"/><Relationship Id="rId330" Type="http://schemas.openxmlformats.org/officeDocument/2006/relationships/hyperlink" Target="mailto:mdj.lislet.nord@gmail.com" TargetMode="External"/><Relationship Id="rId90" Type="http://schemas.openxmlformats.org/officeDocument/2006/relationships/hyperlink" Target="http://www.benevoleenaction.com/" TargetMode="External"/><Relationship Id="rId165" Type="http://schemas.openxmlformats.org/officeDocument/2006/relationships/hyperlink" Target="http://www.maisonfamillenb.com/" TargetMode="External"/><Relationship Id="rId186" Type="http://schemas.openxmlformats.org/officeDocument/2006/relationships/hyperlink" Target="https://partageaumasculin.com/" TargetMode="External"/><Relationship Id="rId351" Type="http://schemas.openxmlformats.org/officeDocument/2006/relationships/hyperlink" Target="mailto:rophrca@videotron.ca" TargetMode="External"/><Relationship Id="rId211" Type="http://schemas.openxmlformats.org/officeDocument/2006/relationships/hyperlink" Target="https://soupeaubouton.ca/accueil" TargetMode="External"/><Relationship Id="rId232" Type="http://schemas.openxmlformats.org/officeDocument/2006/relationships/hyperlink" Target="mailto:direction@aisrbs.com" TargetMode="External"/><Relationship Id="rId253" Type="http://schemas.openxmlformats.org/officeDocument/2006/relationships/hyperlink" Target="mailto:centrelabarredujour@globetrotter.net" TargetMode="External"/><Relationship Id="rId274" Type="http://schemas.openxmlformats.org/officeDocument/2006/relationships/hyperlink" Target="mailto:lacroisee.direction@gmail.com" TargetMode="External"/><Relationship Id="rId295" Type="http://schemas.openxmlformats.org/officeDocument/2006/relationships/hyperlink" Target="mailto:contact@arcencielrpph.com" TargetMode="External"/><Relationship Id="rId309" Type="http://schemas.openxmlformats.org/officeDocument/2006/relationships/hyperlink" Target="mailto:renseignement@patrolevis.org" TargetMode="External"/><Relationship Id="rId27" Type="http://schemas.openxmlformats.org/officeDocument/2006/relationships/hyperlink" Target="mailto:rpalotb@hotmail.com" TargetMode="External"/><Relationship Id="rId48" Type="http://schemas.openxmlformats.org/officeDocument/2006/relationships/hyperlink" Target="https://allaitementquebec.org/" TargetMode="External"/><Relationship Id="rId69" Type="http://schemas.openxmlformats.org/officeDocument/2006/relationships/hyperlink" Target="http://www.211quebecregions.ca/record/QBC1774" TargetMode="External"/><Relationship Id="rId113" Type="http://schemas.openxmlformats.org/officeDocument/2006/relationships/hyperlink" Target="https://rmjq.org/maison/mdj-de-la-mrc-robert-cliche/" TargetMode="External"/><Relationship Id="rId134" Type="http://schemas.openxmlformats.org/officeDocument/2006/relationships/hyperlink" Target="https://www.aphbellechasse.org/" TargetMode="External"/><Relationship Id="rId320" Type="http://schemas.openxmlformats.org/officeDocument/2006/relationships/hyperlink" Target="mailto:mdj_olivier@hotmail.com" TargetMode="External"/><Relationship Id="rId80" Type="http://schemas.openxmlformats.org/officeDocument/2006/relationships/hyperlink" Target="http://www.centrefemmesrosedesvents.ca/" TargetMode="External"/><Relationship Id="rId155" Type="http://schemas.openxmlformats.org/officeDocument/2006/relationships/hyperlink" Target="http://lessentieletchemins.com/" TargetMode="External"/><Relationship Id="rId176" Type="http://schemas.openxmlformats.org/officeDocument/2006/relationships/hyperlink" Target="https://www.211quebecregions.ca/organisme/maison-des-jeunes-des-frontieres-du-sud-QBC0537" TargetMode="External"/><Relationship Id="rId197" Type="http://schemas.openxmlformats.org/officeDocument/2006/relationships/hyperlink" Target="https://leberceau.ca/" TargetMode="External"/><Relationship Id="rId341" Type="http://schemas.openxmlformats.org/officeDocument/2006/relationships/hyperlink" Target="mailto:info@moissonbeauce.qc.ca" TargetMode="External"/><Relationship Id="rId362" Type="http://schemas.openxmlformats.org/officeDocument/2006/relationships/hyperlink" Target="mailto:blili@telus.net" TargetMode="External"/><Relationship Id="rId201" Type="http://schemas.openxmlformats.org/officeDocument/2006/relationships/hyperlink" Target="https://www.serviceebsn.com/" TargetMode="External"/><Relationship Id="rId222" Type="http://schemas.openxmlformats.org/officeDocument/2006/relationships/hyperlink" Target="mailto:direction@amalgamemdj.com" TargetMode="External"/><Relationship Id="rId243" Type="http://schemas.openxmlformats.org/officeDocument/2006/relationships/hyperlink" Target="mailto:direction@cabbe.org" TargetMode="External"/><Relationship Id="rId264" Type="http://schemas.openxmlformats.org/officeDocument/2006/relationships/hyperlink" Target="mailto:chaudiere-appalaches@espacesansviolence.org" TargetMode="External"/><Relationship Id="rId285" Type="http://schemas.openxmlformats.org/officeDocument/2006/relationships/hyperlink" Target="mailto:mdj.isotope.st-malachie@hotmail.com" TargetMode="External"/><Relationship Id="rId17" Type="http://schemas.openxmlformats.org/officeDocument/2006/relationships/hyperlink" Target="mailto:la.chaudronnee@videotron.ca" TargetMode="External"/><Relationship Id="rId38" Type="http://schemas.openxmlformats.org/officeDocument/2006/relationships/hyperlink" Target="mailto:maisondelafamille@mdflislet.com" TargetMode="External"/><Relationship Id="rId59" Type="http://schemas.openxmlformats.org/officeDocument/2006/relationships/hyperlink" Target="http://www.aisrbs.com/" TargetMode="External"/><Relationship Id="rId103" Type="http://schemas.openxmlformats.org/officeDocument/2006/relationships/hyperlink" Target="http://www.havre-eclaircie.ca/" TargetMode="External"/><Relationship Id="rId124" Type="http://schemas.openxmlformats.org/officeDocument/2006/relationships/hyperlink" Target="https://www.mdjlaruche.com/" TargetMode="External"/><Relationship Id="rId310" Type="http://schemas.openxmlformats.org/officeDocument/2006/relationships/hyperlink" Target="mailto:le.rappel@globetrotter.net" TargetMode="External"/><Relationship Id="rId70" Type="http://schemas.openxmlformats.org/officeDocument/2006/relationships/hyperlink" Target="https://cabbe.org/" TargetMode="External"/><Relationship Id="rId91" Type="http://schemas.openxmlformats.org/officeDocument/2006/relationships/hyperlink" Target="http://www.mcdc.info/fr/" TargetMode="External"/><Relationship Id="rId145" Type="http://schemas.openxmlformats.org/officeDocument/2006/relationships/hyperlink" Target="http://web.lemurmure.org/" TargetMode="External"/><Relationship Id="rId166" Type="http://schemas.openxmlformats.org/officeDocument/2006/relationships/hyperlink" Target="http://www.maisonfamillelotbiniere.com/" TargetMode="External"/><Relationship Id="rId187" Type="http://schemas.openxmlformats.org/officeDocument/2006/relationships/hyperlink" Target="https://www.phars.org/" TargetMode="External"/><Relationship Id="rId331" Type="http://schemas.openxmlformats.org/officeDocument/2006/relationships/hyperlink" Target="mailto:mdj-st-michel@hotmail.com" TargetMode="External"/><Relationship Id="rId352" Type="http://schemas.openxmlformats.org/officeDocument/2006/relationships/hyperlink" Target="mailto:rphprt@cgocable.ca" TargetMode="External"/><Relationship Id="rId1" Type="http://schemas.openxmlformats.org/officeDocument/2006/relationships/hyperlink" Target="https://www.ouvretoncoeuralespoir.com/" TargetMode="External"/><Relationship Id="rId212" Type="http://schemas.openxmlformats.org/officeDocument/2006/relationships/hyperlink" Target="https://www.st-leon-de-standon.com/pages/maison-des-jeunes-mdj" TargetMode="External"/><Relationship Id="rId233" Type="http://schemas.openxmlformats.org/officeDocument/2006/relationships/hyperlink" Target="mailto:direction.assrenaissance@hotmail.com" TargetMode="External"/><Relationship Id="rId254" Type="http://schemas.openxmlformats.org/officeDocument/2006/relationships/hyperlink" Target="mailto:direction@centre-cym.com" TargetMode="External"/><Relationship Id="rId28" Type="http://schemas.openxmlformats.org/officeDocument/2006/relationships/hyperlink" Target="mailto:direction@rpab.ca" TargetMode="External"/><Relationship Id="rId49" Type="http://schemas.openxmlformats.org/officeDocument/2006/relationships/hyperlink" Target="http://www.alliancejeunesse.com/" TargetMode="External"/><Relationship Id="rId114" Type="http://schemas.openxmlformats.org/officeDocument/2006/relationships/hyperlink" Target="https://www.mdjmontmagny.com/" TargetMode="External"/><Relationship Id="rId275" Type="http://schemas.openxmlformats.org/officeDocument/2006/relationships/hyperlink" Target="mailto:croiseedeschemins@cgocable.ca" TargetMode="External"/><Relationship Id="rId296" Type="http://schemas.openxmlformats.org/officeDocument/2006/relationships/hyperlink" Target="mailto:dir.larcheleprintemps@gmail.com" TargetMode="External"/><Relationship Id="rId300" Type="http://schemas.openxmlformats.org/officeDocument/2006/relationships/hyperlink" Target="mailto:administration@lauralemerveil.ca" TargetMode="External"/><Relationship Id="rId60" Type="http://schemas.openxmlformats.org/officeDocument/2006/relationships/hyperlink" Target="http://www.associationrenaissance.ca/" TargetMode="External"/><Relationship Id="rId81" Type="http://schemas.openxmlformats.org/officeDocument/2006/relationships/hyperlink" Target="http://centrefemmeslancrage.com/" TargetMode="External"/><Relationship Id="rId135" Type="http://schemas.openxmlformats.org/officeDocument/2006/relationships/hyperlink" Target="https://www.tcc2rives.qc.ca/" TargetMode="External"/><Relationship Id="rId156" Type="http://schemas.openxmlformats.org/officeDocument/2006/relationships/hyperlink" Target="https://lesateliersdeleveil.com/" TargetMode="External"/><Relationship Id="rId177" Type="http://schemas.openxmlformats.org/officeDocument/2006/relationships/hyperlink" Target="http://www.211quebecregions.ca/record/QBC1809" TargetMode="External"/><Relationship Id="rId198" Type="http://schemas.openxmlformats.org/officeDocument/2006/relationships/hyperlink" Target="http://www.ressources-naissances.com/" TargetMode="External"/><Relationship Id="rId321" Type="http://schemas.openxmlformats.org/officeDocument/2006/relationships/hyperlink" Target="mailto:direction@mfbeauceetchemins.org" TargetMode="External"/><Relationship Id="rId342" Type="http://schemas.openxmlformats.org/officeDocument/2006/relationships/hyperlink" Target="mailto:nouvelessor@sogetel.net" TargetMode="External"/><Relationship Id="rId363" Type="http://schemas.openxmlformats.org/officeDocument/2006/relationships/hyperlink" Target="mailto:administration@trocasm.com" TargetMode="External"/><Relationship Id="rId202" Type="http://schemas.openxmlformats.org/officeDocument/2006/relationships/hyperlink" Target="http://www.sebreakeyville.ca/" TargetMode="External"/><Relationship Id="rId223" Type="http://schemas.openxmlformats.org/officeDocument/2006/relationships/hyperlink" Target="mailto:direction@benevolatbeauce.com" TargetMode="External"/><Relationship Id="rId244" Type="http://schemas.openxmlformats.org/officeDocument/2006/relationships/hyperlink" Target="mailto:direction@calacsca.qc.ca" TargetMode="External"/><Relationship Id="rId18" Type="http://schemas.openxmlformats.org/officeDocument/2006/relationships/hyperlink" Target="mailto:direction@maisondesaineslevis.ca" TargetMode="External"/><Relationship Id="rId39" Type="http://schemas.openxmlformats.org/officeDocument/2006/relationships/hyperlink" Target="mailto:anick.campeau@maisonfamille.net" TargetMode="External"/><Relationship Id="rId265" Type="http://schemas.openxmlformats.org/officeDocument/2006/relationships/hyperlink" Target="mailto:direction@frigospleins.com" TargetMode="External"/><Relationship Id="rId286" Type="http://schemas.openxmlformats.org/officeDocument/2006/relationships/hyperlink" Target="mailto:direction@mdjazymut.com" TargetMode="External"/><Relationship Id="rId50" Type="http://schemas.openxmlformats.org/officeDocument/2006/relationships/hyperlink" Target="https://www.amalgamemdjouest.com/" TargetMode="External"/><Relationship Id="rId104" Type="http://schemas.openxmlformats.org/officeDocument/2006/relationships/hyperlink" Target="http://www.211quebecregions.ca/record/QBC1782" TargetMode="External"/><Relationship Id="rId125" Type="http://schemas.openxmlformats.org/officeDocument/2006/relationships/hyperlink" Target="http://www.alzheimerchap.qc.ca/" TargetMode="External"/><Relationship Id="rId146" Type="http://schemas.openxmlformats.org/officeDocument/2006/relationships/hyperlink" Target="https://www.patrodelevis.com/" TargetMode="External"/><Relationship Id="rId167" Type="http://schemas.openxmlformats.org/officeDocument/2006/relationships/hyperlink" Target="https://www.centraide-quebec.com/organisation/maison-de-la-famille-r-e-v-rive-sud/" TargetMode="External"/><Relationship Id="rId188" Type="http://schemas.openxmlformats.org/officeDocument/2006/relationships/hyperlink" Target="https://www.presencelotbiniere.com/" TargetMode="External"/><Relationship Id="rId311" Type="http://schemas.openxmlformats.org/officeDocument/2006/relationships/hyperlink" Target="mailto:allaitement@lerelait.com" TargetMode="External"/><Relationship Id="rId332" Type="http://schemas.openxmlformats.org/officeDocument/2006/relationships/hyperlink" Target="mailto:maisondesjeuneseb@outlook.com" TargetMode="External"/><Relationship Id="rId353" Type="http://schemas.openxmlformats.org/officeDocument/2006/relationships/hyperlink" Target="mailto:michele.m@rehabqc.com" TargetMode="External"/><Relationship Id="rId71" Type="http://schemas.openxmlformats.org/officeDocument/2006/relationships/hyperlink" Target="https://www.concertaction.org/" TargetMode="External"/><Relationship Id="rId92" Type="http://schemas.openxmlformats.org/officeDocument/2006/relationships/hyperlink" Target="https://www.gorendezvous.com/fr/coupdepoucenourrice" TargetMode="External"/><Relationship Id="rId213" Type="http://schemas.openxmlformats.org/officeDocument/2006/relationships/hyperlink" Target="https://trocasm.com/" TargetMode="External"/><Relationship Id="rId234" Type="http://schemas.openxmlformats.org/officeDocument/2006/relationships/hyperlink" Target="mailto:info@atelieroccupationnelrivesud.com" TargetMode="External"/><Relationship Id="rId2" Type="http://schemas.openxmlformats.org/officeDocument/2006/relationships/hyperlink" Target="http://www.toxicogite.ca/centres-de-traitement-en-dependances/manoir-aylmer/" TargetMode="External"/><Relationship Id="rId29" Type="http://schemas.openxmlformats.org/officeDocument/2006/relationships/hyperlink" Target="mailto:serviceebsn@gmail.com" TargetMode="External"/><Relationship Id="rId255" Type="http://schemas.openxmlformats.org/officeDocument/2006/relationships/hyperlink" Target="mailto:info@cflajardilec.org" TargetMode="External"/><Relationship Id="rId276" Type="http://schemas.openxmlformats.org/officeDocument/2006/relationships/hyperlink" Target="mailto:direction@maisonlafrontiere.com" TargetMode="External"/><Relationship Id="rId297" Type="http://schemas.openxmlformats.org/officeDocument/2006/relationships/hyperlink" Target="mailto:abeauce@globetrotter.net" TargetMode="External"/><Relationship Id="rId40" Type="http://schemas.openxmlformats.org/officeDocument/2006/relationships/hyperlink" Target="https://www.mdfmontmagnysud.net/" TargetMode="External"/><Relationship Id="rId115" Type="http://schemas.openxmlformats.org/officeDocument/2006/relationships/hyperlink" Target="https://www.mdjaigle.com/" TargetMode="External"/><Relationship Id="rId136" Type="http://schemas.openxmlformats.org/officeDocument/2006/relationships/hyperlink" Target="http://www.lauralemerveil.ca/" TargetMode="External"/><Relationship Id="rId157" Type="http://schemas.openxmlformats.org/officeDocument/2006/relationships/hyperlink" Target="https://lienpartage.org/" TargetMode="External"/><Relationship Id="rId178" Type="http://schemas.openxmlformats.org/officeDocument/2006/relationships/hyperlink" Target="https://www.211quebecregions.ca/organisme/maison-des-jeunes-de-saint-raphael-QBC1178" TargetMode="External"/><Relationship Id="rId301" Type="http://schemas.openxmlformats.org/officeDocument/2006/relationships/hyperlink" Target="mailto:direction@cestmoncarrefour.com" TargetMode="External"/><Relationship Id="rId322" Type="http://schemas.openxmlformats.org/officeDocument/2006/relationships/hyperlink" Target="mailto:info@mfbellechasse.org" TargetMode="External"/><Relationship Id="rId343" Type="http://schemas.openxmlformats.org/officeDocument/2006/relationships/hyperlink" Target="mailto:direction@ouvretoncoeuralespoir.com" TargetMode="External"/><Relationship Id="rId364" Type="http://schemas.openxmlformats.org/officeDocument/2006/relationships/hyperlink" Target="mailto:trocca@trocca.com" TargetMode="External"/><Relationship Id="rId61" Type="http://schemas.openxmlformats.org/officeDocument/2006/relationships/hyperlink" Target="https://aubercail.net/" TargetMode="External"/><Relationship Id="rId82" Type="http://schemas.openxmlformats.org/officeDocument/2006/relationships/hyperlink" Target="https://centre-la-barre-du-jour.business.site/" TargetMode="External"/><Relationship Id="rId199" Type="http://schemas.openxmlformats.org/officeDocument/2006/relationships/hyperlink" Target="https://www.regionthetford.com/fr/actualite-details/2019/11/27/sos-onde-amitie-devient-expression-centre-d-ecoute-active/" TargetMode="External"/><Relationship Id="rId203" Type="http://schemas.openxmlformats.org/officeDocument/2006/relationships/hyperlink" Target="https://www.entraidepintendre.org/" TargetMode="External"/><Relationship Id="rId19" Type="http://schemas.openxmlformats.org/officeDocument/2006/relationships/hyperlink" Target="mailto:popoteroulantedesaulnaies@gmail.com" TargetMode="External"/><Relationship Id="rId224" Type="http://schemas.openxmlformats.org/officeDocument/2006/relationships/hyperlink" Target="mailto:info@afrca.ca" TargetMode="External"/><Relationship Id="rId245" Type="http://schemas.openxmlformats.org/officeDocument/2006/relationships/hyperlink" Target="mailto:info@caapca.ca" TargetMode="External"/><Relationship Id="rId266" Type="http://schemas.openxmlformats.org/officeDocument/2006/relationships/hyperlink" Target="mailto:direction@gfgsappalaches.com" TargetMode="External"/><Relationship Id="rId287" Type="http://schemas.openxmlformats.org/officeDocument/2006/relationships/hyperlink" Target="mailto:lamaisondutournant@sogetel.net" TargetMode="External"/><Relationship Id="rId30" Type="http://schemas.openxmlformats.org/officeDocument/2006/relationships/hyperlink" Target="mailto:direction@sebreakeyville.ca" TargetMode="External"/><Relationship Id="rId105" Type="http://schemas.openxmlformats.org/officeDocument/2006/relationships/hyperlink" Target="http://popotes.org/sab/la-chaudronnee-du-bel-age" TargetMode="External"/><Relationship Id="rId126" Type="http://schemas.openxmlformats.org/officeDocument/2006/relationships/hyperlink" Target="https://grand-village.com/" TargetMode="External"/><Relationship Id="rId147" Type="http://schemas.openxmlformats.org/officeDocument/2006/relationships/hyperlink" Target="https://lerappel.org/" TargetMode="External"/><Relationship Id="rId168" Type="http://schemas.openxmlformats.org/officeDocument/2006/relationships/hyperlink" Target="https://www.maisonfamille-rs.org/" TargetMode="External"/><Relationship Id="rId312" Type="http://schemas.openxmlformats.org/officeDocument/2006/relationships/hyperlink" Target="mailto:info@lesillon.com" TargetMode="External"/><Relationship Id="rId333" Type="http://schemas.openxmlformats.org/officeDocument/2006/relationships/hyperlink" Target="mailto:richard.begin@capjlevis.com" TargetMode="External"/><Relationship Id="rId354" Type="http://schemas.openxmlformats.org/officeDocument/2006/relationships/hyperlink" Target="mailto:rea.appalaches@gmail.com" TargetMode="External"/><Relationship Id="rId51" Type="http://schemas.openxmlformats.org/officeDocument/2006/relationships/hyperlink" Target="https://www.benevolatbeauce.com/" TargetMode="External"/><Relationship Id="rId72" Type="http://schemas.openxmlformats.org/officeDocument/2006/relationships/hyperlink" Target="https://www.cecb.ca/" TargetMode="External"/><Relationship Id="rId93" Type="http://schemas.openxmlformats.org/officeDocument/2006/relationships/hyperlink" Target="http://www.diabete.qc.ca/" TargetMode="External"/><Relationship Id="rId189" Type="http://schemas.openxmlformats.org/officeDocument/2006/relationships/hyperlink" Target="http://www.211quebecregions.ca/record/QBC1813" TargetMode="External"/><Relationship Id="rId3" Type="http://schemas.openxmlformats.org/officeDocument/2006/relationships/hyperlink" Target="https://aidealimentairelotbiniere.org/" TargetMode="External"/><Relationship Id="rId214" Type="http://schemas.openxmlformats.org/officeDocument/2006/relationships/hyperlink" Target="http://www.trocca.com/" TargetMode="External"/><Relationship Id="rId235" Type="http://schemas.openxmlformats.org/officeDocument/2006/relationships/hyperlink" Target="mailto:cathy.fecteau@aubercail.net" TargetMode="External"/><Relationship Id="rId256" Type="http://schemas.openxmlformats.org/officeDocument/2006/relationships/hyperlink" Target="mailto:c-femmesbeauce1980@globetrotter.net" TargetMode="External"/><Relationship Id="rId277" Type="http://schemas.openxmlformats.org/officeDocument/2006/relationships/hyperlink" Target="mailto:info@lagitee.ca" TargetMode="External"/><Relationship Id="rId298" Type="http://schemas.openxmlformats.org/officeDocument/2006/relationships/hyperlink" Target="mailto:aphb@videotron.ca" TargetMode="External"/><Relationship Id="rId116" Type="http://schemas.openxmlformats.org/officeDocument/2006/relationships/hyperlink" Target="https://rmjq.org/maison/mdj-saint-jean-chrysostome/" TargetMode="External"/><Relationship Id="rId137" Type="http://schemas.openxmlformats.org/officeDocument/2006/relationships/hyperlink" Target="http://www.cjebellechasse.qc.ca/" TargetMode="External"/><Relationship Id="rId158" Type="http://schemas.openxmlformats.org/officeDocument/2006/relationships/hyperlink" Target="http://interfaceoja.com/" TargetMode="External"/><Relationship Id="rId302" Type="http://schemas.openxmlformats.org/officeDocument/2006/relationships/hyperlink" Target="mailto:direction@parrainagejeunesse.com" TargetMode="External"/><Relationship Id="rId323" Type="http://schemas.openxmlformats.org/officeDocument/2006/relationships/hyperlink" Target="mailto:luce.lacroix@maisonfamillenb.com" TargetMode="External"/><Relationship Id="rId344" Type="http://schemas.openxmlformats.org/officeDocument/2006/relationships/hyperlink" Target="mailto:parentaime@sogetel.net" TargetMode="External"/><Relationship Id="rId20" Type="http://schemas.openxmlformats.org/officeDocument/2006/relationships/hyperlink" Target="mailto:info@alzheimerchap.qc.ca" TargetMode="External"/><Relationship Id="rId41" Type="http://schemas.openxmlformats.org/officeDocument/2006/relationships/hyperlink" Target="http://www.aphchaudiere.org/" TargetMode="External"/><Relationship Id="rId62" Type="http://schemas.openxmlformats.org/officeDocument/2006/relationships/hyperlink" Target="http://www.laubedelapaix.com/" TargetMode="External"/><Relationship Id="rId83" Type="http://schemas.openxmlformats.org/officeDocument/2006/relationships/hyperlink" Target="https://centre-cym.com/" TargetMode="External"/><Relationship Id="rId179" Type="http://schemas.openxmlformats.org/officeDocument/2006/relationships/hyperlink" Target="https://www.maisoneclaircie.qc.ca/" TargetMode="External"/><Relationship Id="rId365" Type="http://schemas.openxmlformats.org/officeDocument/2006/relationships/printerSettings" Target="../printerSettings/printerSettings3.bin"/><Relationship Id="rId190" Type="http://schemas.openxmlformats.org/officeDocument/2006/relationships/hyperlink" Target="https://www.rjlotbiniere.com/" TargetMode="External"/><Relationship Id="rId204" Type="http://schemas.openxmlformats.org/officeDocument/2006/relationships/hyperlink" Target="http://www.servicedentraide-sldl.com/" TargetMode="External"/><Relationship Id="rId225" Type="http://schemas.openxmlformats.org/officeDocument/2006/relationships/hyperlink" Target="mailto:alphiscoordination@globetrotter.net" TargetMode="External"/><Relationship Id="rId246" Type="http://schemas.openxmlformats.org/officeDocument/2006/relationships/hyperlink" Target="mailto:dg@centreintercom.ca" TargetMode="External"/><Relationship Id="rId267" Type="http://schemas.openxmlformats.org/officeDocument/2006/relationships/hyperlink" Target="mailto:direction@grischap.org" TargetMode="External"/><Relationship Id="rId288" Type="http://schemas.openxmlformats.org/officeDocument/2006/relationships/hyperlink" Target="mailto:lapasserellelevis@gmail.com" TargetMode="External"/><Relationship Id="rId106" Type="http://schemas.openxmlformats.org/officeDocument/2006/relationships/hyperlink" Target="http://lacroisee.info/" TargetMode="External"/><Relationship Id="rId127" Type="http://schemas.openxmlformats.org/officeDocument/2006/relationships/hyperlink" Target="http://popotes.org/sab/la-tournee-des-marmitons-de-montmagny" TargetMode="External"/><Relationship Id="rId313" Type="http://schemas.openxmlformats.org/officeDocument/2006/relationships/hyperlink" Target="mailto:direction@traitdunionmontmagny.com" TargetMode="External"/><Relationship Id="rId10" Type="http://schemas.openxmlformats.org/officeDocument/2006/relationships/hyperlink" Target="mailto:info@cpalotbiniere.com" TargetMode="External"/><Relationship Id="rId31" Type="http://schemas.openxmlformats.org/officeDocument/2006/relationships/hyperlink" Target="mailto:direction@entraidepintendre.org" TargetMode="External"/><Relationship Id="rId52" Type="http://schemas.openxmlformats.org/officeDocument/2006/relationships/hyperlink" Target="http://afrca.ca/" TargetMode="External"/><Relationship Id="rId73" Type="http://schemas.openxmlformats.org/officeDocument/2006/relationships/hyperlink" Target="https://www.calacsca.qc.ca/" TargetMode="External"/><Relationship Id="rId94" Type="http://schemas.openxmlformats.org/officeDocument/2006/relationships/hyperlink" Target="http://www.entraidesolidarite.com/" TargetMode="External"/><Relationship Id="rId148" Type="http://schemas.openxmlformats.org/officeDocument/2006/relationships/hyperlink" Target="https://www.lerelait.com/" TargetMode="External"/><Relationship Id="rId169" Type="http://schemas.openxmlformats.org/officeDocument/2006/relationships/hyperlink" Target="http://www.211quebecregions.ca/record/QBC1164" TargetMode="External"/><Relationship Id="rId334" Type="http://schemas.openxmlformats.org/officeDocument/2006/relationships/hyperlink" Target="mailto:mdj.kate@gmail.com" TargetMode="External"/><Relationship Id="rId355" Type="http://schemas.openxmlformats.org/officeDocument/2006/relationships/hyperlink" Target="mailto:saintgeorges@leberceau.ca" TargetMode="External"/><Relationship Id="rId4" Type="http://schemas.openxmlformats.org/officeDocument/2006/relationships/hyperlink" Target="https://www.centrestimulationintercom.ca/" TargetMode="External"/><Relationship Id="rId180" Type="http://schemas.openxmlformats.org/officeDocument/2006/relationships/hyperlink" Target="http://maisonlodyssee.com/" TargetMode="External"/><Relationship Id="rId215" Type="http://schemas.openxmlformats.org/officeDocument/2006/relationships/hyperlink" Target="mailto:apedah@hotmail.com" TargetMode="External"/><Relationship Id="rId236" Type="http://schemas.openxmlformats.org/officeDocument/2006/relationships/hyperlink" Target="mailto:aubepaix@hotmail.com" TargetMode="External"/><Relationship Id="rId257" Type="http://schemas.openxmlformats.org/officeDocument/2006/relationships/hyperlink" Target="mailto:cfemmesbellechasse@telus.net" TargetMode="External"/><Relationship Id="rId278" Type="http://schemas.openxmlformats.org/officeDocument/2006/relationships/hyperlink" Target="mailto:jonc@bellnet.ca" TargetMode="External"/><Relationship Id="rId303" Type="http://schemas.openxmlformats.org/officeDocument/2006/relationships/hyperlink" Target="mailto:comptoirlefouillis@gmail.com" TargetMode="External"/><Relationship Id="rId42" Type="http://schemas.openxmlformats.org/officeDocument/2006/relationships/hyperlink" Target="https://www.aphlevis.com/" TargetMode="External"/><Relationship Id="rId84" Type="http://schemas.openxmlformats.org/officeDocument/2006/relationships/hyperlink" Target="https://cflajardilec.org/" TargetMode="External"/><Relationship Id="rId138" Type="http://schemas.openxmlformats.org/officeDocument/2006/relationships/hyperlink" Target="https://parrainagejeunesse.com/" TargetMode="External"/><Relationship Id="rId345" Type="http://schemas.openxmlformats.org/officeDocument/2006/relationships/hyperlink" Target="mailto:info@parentsdanges.com" TargetMode="External"/><Relationship Id="rId191" Type="http://schemas.openxmlformats.org/officeDocument/2006/relationships/hyperlink" Target="https://www.rophrca.org/" TargetMode="External"/><Relationship Id="rId205" Type="http://schemas.openxmlformats.org/officeDocument/2006/relationships/hyperlink" Target="http://www.entraidestjean.org/" TargetMode="External"/><Relationship Id="rId247" Type="http://schemas.openxmlformats.org/officeDocument/2006/relationships/hyperlink" Target="mailto:administration@cepsbe.ca" TargetMode="External"/><Relationship Id="rId107" Type="http://schemas.openxmlformats.org/officeDocument/2006/relationships/hyperlink" Target="https://www.croiseedeschemins.ca/" TargetMode="External"/><Relationship Id="rId289" Type="http://schemas.openxmlformats.org/officeDocument/2006/relationships/hyperlink" Target="mailto:direction@entraidelarencontre.org" TargetMode="External"/><Relationship Id="rId11" Type="http://schemas.openxmlformats.org/officeDocument/2006/relationships/hyperlink" Target="mailto:direction@cabml.ca" TargetMode="External"/><Relationship Id="rId53" Type="http://schemas.openxmlformats.org/officeDocument/2006/relationships/hyperlink" Target="http://www.aavart.ca/" TargetMode="External"/><Relationship Id="rId149" Type="http://schemas.openxmlformats.org/officeDocument/2006/relationships/hyperlink" Target="https://www.serviceentraidecharny.com/" TargetMode="External"/><Relationship Id="rId314" Type="http://schemas.openxmlformats.org/officeDocument/2006/relationships/hyperlink" Target="mailto:pascaltache@videotron.ca" TargetMode="External"/><Relationship Id="rId356" Type="http://schemas.openxmlformats.org/officeDocument/2006/relationships/hyperlink" Target="mailto:centre@ressources-naissances.com" TargetMode="External"/><Relationship Id="rId95" Type="http://schemas.openxmlformats.org/officeDocument/2006/relationships/hyperlink" Target="http://www.211quebecregions.ca/record/QBC0824" TargetMode="External"/><Relationship Id="rId160" Type="http://schemas.openxmlformats.org/officeDocument/2006/relationships/hyperlink" Target="https://www.mdjolivieretchemins.com/" TargetMode="External"/><Relationship Id="rId216" Type="http://schemas.openxmlformats.org/officeDocument/2006/relationships/hyperlink" Target="mailto:accueilserenite@gmail.com" TargetMode="External"/><Relationship Id="rId258" Type="http://schemas.openxmlformats.org/officeDocument/2006/relationships/hyperlink" Target="mailto:direction@cflotbiniere.org" TargetMode="External"/><Relationship Id="rId22" Type="http://schemas.openxmlformats.org/officeDocument/2006/relationships/hyperlink" Target="mailto:cercledelamitie@outlook.com" TargetMode="External"/><Relationship Id="rId64" Type="http://schemas.openxmlformats.org/officeDocument/2006/relationships/hyperlink" Target="http://calacsrivesud.org/" TargetMode="External"/><Relationship Id="rId118" Type="http://schemas.openxmlformats.org/officeDocument/2006/relationships/hyperlink" Target="http://www.st-malachie.qc.ca/pages/maison-des-jeunes-isotope" TargetMode="External"/><Relationship Id="rId325" Type="http://schemas.openxmlformats.org/officeDocument/2006/relationships/hyperlink" Target="mailto:maisonrev@gmail.com" TargetMode="External"/><Relationship Id="rId367" Type="http://schemas.openxmlformats.org/officeDocument/2006/relationships/table" Target="../tables/table2.xml"/><Relationship Id="rId171" Type="http://schemas.openxmlformats.org/officeDocument/2006/relationships/hyperlink" Target="https://www.mdjbeaucesartigan.com/" TargetMode="External"/><Relationship Id="rId227" Type="http://schemas.openxmlformats.org/officeDocument/2006/relationships/hyperlink" Target="mailto:amdjca@hotmail.com" TargetMode="External"/><Relationship Id="rId269" Type="http://schemas.openxmlformats.org/officeDocument/2006/relationships/hyperlink" Target="mailto:canceretvie@gmail.com" TargetMode="External"/><Relationship Id="rId33" Type="http://schemas.openxmlformats.org/officeDocument/2006/relationships/hyperlink" Target="mailto:info@entraidestjean.org" TargetMode="External"/><Relationship Id="rId129" Type="http://schemas.openxmlformats.org/officeDocument/2006/relationships/hyperlink" Target="https://ladroit.org/ladroit/" TargetMode="External"/><Relationship Id="rId280" Type="http://schemas.openxmlformats.org/officeDocument/2006/relationships/hyperlink" Target="mailto:mdj.mrc.rc@hotmail.com" TargetMode="External"/><Relationship Id="rId336" Type="http://schemas.openxmlformats.org/officeDocument/2006/relationships/hyperlink" Target="mailto:mdjstraphael@hotmail.com" TargetMode="External"/><Relationship Id="rId75" Type="http://schemas.openxmlformats.org/officeDocument/2006/relationships/hyperlink" Target="https://www.cepsbeauceetchemins.com/" TargetMode="External"/><Relationship Id="rId140" Type="http://schemas.openxmlformats.org/officeDocument/2006/relationships/hyperlink" Target="https://lefouillis.ca/" TargetMode="External"/><Relationship Id="rId182" Type="http://schemas.openxmlformats.org/officeDocument/2006/relationships/hyperlink" Target="https://www.moissonbeauce.qc.ca/" TargetMode="External"/><Relationship Id="rId6" Type="http://schemas.openxmlformats.org/officeDocument/2006/relationships/hyperlink" Target="https://popotes.org/popote/popote-roulante-de-lislet-inc/" TargetMode="External"/><Relationship Id="rId238" Type="http://schemas.openxmlformats.org/officeDocument/2006/relationships/hyperlink" Target="mailto:info@calacsrivesud.org" TargetMode="External"/><Relationship Id="rId291" Type="http://schemas.openxmlformats.org/officeDocument/2006/relationships/hyperlink" Target="mailto:info@grand-village.com" TargetMode="External"/><Relationship Id="rId305" Type="http://schemas.openxmlformats.org/officeDocument/2006/relationships/hyperlink" Target="mailto:coordination@filon.ca" TargetMode="External"/><Relationship Id="rId347" Type="http://schemas.openxmlformats.org/officeDocument/2006/relationships/hyperlink" Target="mailto:nplante@phars.org" TargetMode="External"/><Relationship Id="rId44" Type="http://schemas.openxmlformats.org/officeDocument/2006/relationships/hyperlink" Target="https://www.accueil-serenite.org/" TargetMode="External"/><Relationship Id="rId86" Type="http://schemas.openxmlformats.org/officeDocument/2006/relationships/hyperlink" Target="http://centrefemmesbellechasse.com/" TargetMode="External"/><Relationship Id="rId151" Type="http://schemas.openxmlformats.org/officeDocument/2006/relationships/hyperlink" Target="http://traitdunionmontmagny.com/" TargetMode="External"/><Relationship Id="rId193" Type="http://schemas.openxmlformats.org/officeDocument/2006/relationships/hyperlink" Target="http://www.rphprt.com/" TargetMode="External"/><Relationship Id="rId207" Type="http://schemas.openxmlformats.org/officeDocument/2006/relationships/hyperlink" Target="http://entraidest-romuald.org/" TargetMode="External"/><Relationship Id="rId249" Type="http://schemas.openxmlformats.org/officeDocument/2006/relationships/hyperlink" Target="mailto:info@centredomremy.com" TargetMode="External"/><Relationship Id="rId13" Type="http://schemas.openxmlformats.org/officeDocument/2006/relationships/hyperlink" Target="mailto:centredeviebell@gmail.com" TargetMode="External"/><Relationship Id="rId109" Type="http://schemas.openxmlformats.org/officeDocument/2006/relationships/hyperlink" Target="http://www.lagitee.ca/femmes-466-accueil.php" TargetMode="External"/><Relationship Id="rId260" Type="http://schemas.openxmlformats.org/officeDocument/2006/relationships/hyperlink" Target="mailto:direction@comptoirlegrenier.com" TargetMode="External"/><Relationship Id="rId316" Type="http://schemas.openxmlformats.org/officeDocument/2006/relationships/hyperlink" Target="mailto:lessentiel@sogetel.net" TargetMode="External"/><Relationship Id="rId55" Type="http://schemas.openxmlformats.org/officeDocument/2006/relationships/hyperlink" Target="https://aeclafontaine.ca/" TargetMode="External"/><Relationship Id="rId97" Type="http://schemas.openxmlformats.org/officeDocument/2006/relationships/hyperlink" Target="https://www.frigospleins.com/" TargetMode="External"/><Relationship Id="rId120" Type="http://schemas.openxmlformats.org/officeDocument/2006/relationships/hyperlink" Target="http://www.maisondutournant.org/" TargetMode="External"/><Relationship Id="rId358" Type="http://schemas.openxmlformats.org/officeDocument/2006/relationships/hyperlink" Target="mailto:direction@santementaleca.com" TargetMode="External"/><Relationship Id="rId162" Type="http://schemas.openxmlformats.org/officeDocument/2006/relationships/hyperlink" Target="http://maisonfamille.net/" TargetMode="External"/><Relationship Id="rId218" Type="http://schemas.openxmlformats.org/officeDocument/2006/relationships/hyperlink" Target="mailto:beauce@equijustice.ca" TargetMode="External"/><Relationship Id="rId271" Type="http://schemas.openxmlformats.org/officeDocument/2006/relationships/hyperlink" Target="mailto:eclairci@globetrotter.net" TargetMode="External"/><Relationship Id="rId24" Type="http://schemas.openxmlformats.org/officeDocument/2006/relationships/hyperlink" Target="mailto:lesamiesdepanet@outlook.com" TargetMode="External"/><Relationship Id="rId66" Type="http://schemas.openxmlformats.org/officeDocument/2006/relationships/hyperlink" Target="http://www.capjlevis.com/" TargetMode="External"/><Relationship Id="rId131" Type="http://schemas.openxmlformats.org/officeDocument/2006/relationships/hyperlink" Target="https://www.arcencielrpph.com/" TargetMode="External"/><Relationship Id="rId327" Type="http://schemas.openxmlformats.org/officeDocument/2006/relationships/hyperlink" Target="mailto:comptabilite@saint-henri.ca" TargetMode="External"/><Relationship Id="rId173" Type="http://schemas.openxmlformats.org/officeDocument/2006/relationships/hyperlink" Target="http://www.211quebecregions.ca/record/QBC1177" TargetMode="External"/><Relationship Id="rId229" Type="http://schemas.openxmlformats.org/officeDocument/2006/relationships/hyperlink" Target="mailto:administration@aphlevis.ca" TargetMode="External"/><Relationship Id="rId240" Type="http://schemas.openxmlformats.org/officeDocument/2006/relationships/hyperlink" Target="mailto:casa@centrecasa.qc.ca" TargetMode="External"/><Relationship Id="rId35" Type="http://schemas.openxmlformats.org/officeDocument/2006/relationships/hyperlink" Target="mailto:direction@entraidest-romuald.org" TargetMode="External"/><Relationship Id="rId77" Type="http://schemas.openxmlformats.org/officeDocument/2006/relationships/hyperlink" Target="http://www.centredequitherapielaremontee.com/" TargetMode="External"/><Relationship Id="rId100" Type="http://schemas.openxmlformats.org/officeDocument/2006/relationships/hyperlink" Target="http://www.groupejonathan.ca/" TargetMode="External"/><Relationship Id="rId282" Type="http://schemas.openxmlformats.org/officeDocument/2006/relationships/hyperlink" Target="mailto:direction@mdjaigle.com" TargetMode="External"/><Relationship Id="rId338" Type="http://schemas.openxmlformats.org/officeDocument/2006/relationships/hyperlink" Target="mailto:administration@maisonlodyssee.com" TargetMode="External"/><Relationship Id="rId8" Type="http://schemas.openxmlformats.org/officeDocument/2006/relationships/hyperlink" Target="mailto:direction@centrealteragir.com" TargetMode="External"/><Relationship Id="rId142" Type="http://schemas.openxmlformats.org/officeDocument/2006/relationships/hyperlink" Target="https://filon.ca/" TargetMode="External"/><Relationship Id="rId184" Type="http://schemas.openxmlformats.org/officeDocument/2006/relationships/hyperlink" Target="http://www.parentaime.com/" TargetMode="External"/><Relationship Id="rId251" Type="http://schemas.openxmlformats.org/officeDocument/2006/relationships/hyperlink" Target="mailto:dg@cfrv.ca" TargetMode="External"/><Relationship Id="rId46" Type="http://schemas.openxmlformats.org/officeDocument/2006/relationships/hyperlink" Target="https://boussolejuridique.ca/ressource/aide-aux-jeunes-contrevenants-de-beauce/" TargetMode="External"/><Relationship Id="rId293" Type="http://schemas.openxmlformats.org/officeDocument/2006/relationships/hyperlink" Target="mailto:ladroit@ladroit.org" TargetMode="External"/><Relationship Id="rId307" Type="http://schemas.openxmlformats.org/officeDocument/2006/relationships/hyperlink" Target="mailto:lehavre1994@outlook.com" TargetMode="External"/><Relationship Id="rId349" Type="http://schemas.openxmlformats.org/officeDocument/2006/relationships/hyperlink" Target="mailto:mdjsaintisidore@hotmail.com" TargetMode="External"/><Relationship Id="rId88" Type="http://schemas.openxmlformats.org/officeDocument/2006/relationships/hyperlink" Target="https://www.centraide-quebec.com/organisation/club-parentaide-beauce-centre-3/" TargetMode="External"/><Relationship Id="rId111" Type="http://schemas.openxmlformats.org/officeDocument/2006/relationships/hyperlink" Target="http://www.maisondesaineslevis.ca/" TargetMode="External"/><Relationship Id="rId153" Type="http://schemas.openxmlformats.org/officeDocument/2006/relationships/hyperlink" Target="http://www.211quebecregions.ca/record/QBC1801" TargetMode="External"/><Relationship Id="rId195" Type="http://schemas.openxmlformats.org/officeDocument/2006/relationships/hyperlink" Target="https://www.rehabilitationdebeauce.com/" TargetMode="External"/><Relationship Id="rId209" Type="http://schemas.openxmlformats.org/officeDocument/2006/relationships/hyperlink" Target="http://www.srieq.ca/" TargetMode="External"/><Relationship Id="rId360" Type="http://schemas.openxmlformats.org/officeDocument/2006/relationships/hyperlink" Target="mailto:elarocque@lasric.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89"/>
  <sheetViews>
    <sheetView tabSelected="1" zoomScale="85" zoomScaleNormal="85" zoomScalePageLayoutView="55" workbookViewId="0">
      <pane xSplit="1" ySplit="9" topLeftCell="B130" activePane="bottomRight" state="frozen"/>
      <selection pane="topRight" activeCell="B1" sqref="B1"/>
      <selection pane="bottomLeft" activeCell="A8" sqref="A8"/>
      <selection pane="bottomRight" activeCell="B1" sqref="B1:P1048576"/>
    </sheetView>
  </sheetViews>
  <sheetFormatPr baseColWidth="10" defaultRowHeight="13.2" x14ac:dyDescent="0.25"/>
  <cols>
    <col min="1" max="1" width="96.109375" bestFit="1" customWidth="1"/>
    <col min="2" max="2" width="30.33203125" style="1" bestFit="1" customWidth="1"/>
    <col min="3" max="3" width="19.5546875" customWidth="1"/>
    <col min="4" max="4" width="26.6640625" customWidth="1"/>
    <col min="5" max="5" width="16.44140625" customWidth="1"/>
    <col min="6" max="6" width="17.5546875" customWidth="1"/>
    <col min="7" max="7" width="16.44140625" customWidth="1"/>
    <col min="8" max="8" width="13.77734375" customWidth="1"/>
    <col min="9" max="9" width="16.44140625" customWidth="1"/>
    <col min="10" max="10" width="3.88671875" customWidth="1"/>
    <col min="11" max="11" width="13.44140625" customWidth="1"/>
    <col min="12" max="12" width="15.6640625" customWidth="1"/>
    <col min="13" max="13" width="14.6640625" customWidth="1"/>
    <col min="14" max="14" width="13.6640625" customWidth="1"/>
  </cols>
  <sheetData>
    <row r="2" spans="1:14" ht="17.399999999999999" x14ac:dyDescent="0.3">
      <c r="B2" s="33"/>
      <c r="C2" s="34"/>
      <c r="D2" s="33"/>
      <c r="E2" s="33" t="s">
        <v>226</v>
      </c>
      <c r="F2" s="31"/>
    </row>
    <row r="3" spans="1:14" ht="17.399999999999999" x14ac:dyDescent="0.3">
      <c r="B3" s="32"/>
      <c r="C3" s="31"/>
      <c r="D3" s="32"/>
      <c r="E3" s="32" t="s">
        <v>225</v>
      </c>
      <c r="F3" s="31"/>
    </row>
    <row r="4" spans="1:14" x14ac:dyDescent="0.25">
      <c r="E4" s="30" t="s">
        <v>224</v>
      </c>
    </row>
    <row r="5" spans="1:14" x14ac:dyDescent="0.25">
      <c r="E5" s="30"/>
    </row>
    <row r="6" spans="1:14" ht="24.6" customHeight="1" x14ac:dyDescent="0.25">
      <c r="E6" s="30"/>
    </row>
    <row r="7" spans="1:14" ht="13.8" thickBot="1" x14ac:dyDescent="0.3">
      <c r="A7" t="s">
        <v>262</v>
      </c>
    </row>
    <row r="8" spans="1:14" s="19" customFormat="1" ht="16.8" customHeight="1" thickBot="1" x14ac:dyDescent="0.3">
      <c r="A8" s="22"/>
      <c r="B8" s="29" t="s">
        <v>223</v>
      </c>
      <c r="C8" s="28"/>
      <c r="D8" s="27"/>
      <c r="E8" s="26" t="s">
        <v>222</v>
      </c>
      <c r="F8" s="25" t="s">
        <v>221</v>
      </c>
      <c r="G8" s="24" t="s">
        <v>220</v>
      </c>
      <c r="H8" s="23" t="s">
        <v>219</v>
      </c>
      <c r="I8" s="23"/>
      <c r="J8" s="23"/>
      <c r="K8" s="23"/>
      <c r="L8" s="23"/>
      <c r="M8" s="23" t="s">
        <v>218</v>
      </c>
      <c r="N8" s="23"/>
    </row>
    <row r="9" spans="1:14" s="19" customFormat="1" ht="138" x14ac:dyDescent="0.25">
      <c r="A9" s="22" t="s">
        <v>217</v>
      </c>
      <c r="B9" s="20" t="s">
        <v>216</v>
      </c>
      <c r="C9" s="20" t="s">
        <v>215</v>
      </c>
      <c r="D9" s="20" t="s">
        <v>214</v>
      </c>
      <c r="E9" s="20" t="s">
        <v>265</v>
      </c>
      <c r="F9" s="20" t="s">
        <v>266</v>
      </c>
      <c r="G9" s="20" t="s">
        <v>267</v>
      </c>
      <c r="H9" s="20" t="s">
        <v>268</v>
      </c>
      <c r="I9" s="20" t="s">
        <v>269</v>
      </c>
      <c r="J9" s="21" t="s">
        <v>213</v>
      </c>
      <c r="K9" s="20" t="s">
        <v>270</v>
      </c>
      <c r="L9" s="20" t="s">
        <v>271</v>
      </c>
      <c r="M9" s="20" t="s">
        <v>272</v>
      </c>
      <c r="N9" s="20" t="s">
        <v>273</v>
      </c>
    </row>
    <row r="10" spans="1:14" x14ac:dyDescent="0.25">
      <c r="A10" s="18" t="s">
        <v>212</v>
      </c>
      <c r="B10" s="17" t="s">
        <v>12</v>
      </c>
      <c r="C10" s="17" t="s">
        <v>11</v>
      </c>
      <c r="D10" s="16" t="s">
        <v>34</v>
      </c>
      <c r="E10" s="10">
        <v>43381</v>
      </c>
      <c r="F10" s="10">
        <v>175965</v>
      </c>
      <c r="G10" s="10">
        <v>35163</v>
      </c>
      <c r="H10" s="10">
        <v>0</v>
      </c>
      <c r="I10" s="10">
        <v>5000</v>
      </c>
      <c r="J10" s="15"/>
      <c r="K10" s="10">
        <v>40163</v>
      </c>
      <c r="L10" s="10">
        <v>0</v>
      </c>
      <c r="M10" s="10">
        <v>0</v>
      </c>
      <c r="N10" s="10">
        <f>Tableau11[[#This Row],[MISSION
GLOBALE
2022-2023
Après
rehaussement]]+Tableau11[[#This Row],[ENTENTE
SPÉCIFIQUE 
2022-2023
Indexée
Récurrents
+
Non récur.]]+M10</f>
        <v>40163</v>
      </c>
    </row>
    <row r="11" spans="1:14" x14ac:dyDescent="0.25">
      <c r="A11" s="18" t="s">
        <v>211</v>
      </c>
      <c r="B11" s="17" t="s">
        <v>8</v>
      </c>
      <c r="C11" s="17" t="s">
        <v>29</v>
      </c>
      <c r="D11" s="16" t="s">
        <v>44</v>
      </c>
      <c r="E11" s="10">
        <v>247220</v>
      </c>
      <c r="F11" s="10">
        <v>63000</v>
      </c>
      <c r="G11" s="10">
        <v>175891</v>
      </c>
      <c r="H11" s="10">
        <v>0</v>
      </c>
      <c r="I11" s="10">
        <v>27381</v>
      </c>
      <c r="J11" s="15"/>
      <c r="K11" s="10">
        <v>203272</v>
      </c>
      <c r="L11" s="10">
        <v>19828</v>
      </c>
      <c r="M11" s="10">
        <v>0</v>
      </c>
      <c r="N11" s="10">
        <f>Tableau11[[#This Row],[MISSION
GLOBALE
2022-2023
Après
rehaussement]]+Tableau11[[#This Row],[ENTENTE
SPÉCIFIQUE 
2022-2023
Indexée
Récurrents
+
Non récur.]]+M11</f>
        <v>223100</v>
      </c>
    </row>
    <row r="12" spans="1:14" x14ac:dyDescent="0.25">
      <c r="A12" s="18" t="s">
        <v>210</v>
      </c>
      <c r="B12" s="17" t="s">
        <v>8</v>
      </c>
      <c r="C12" s="17" t="s">
        <v>11</v>
      </c>
      <c r="D12" s="16" t="s">
        <v>56</v>
      </c>
      <c r="E12" s="10">
        <v>262358</v>
      </c>
      <c r="F12" s="10">
        <v>73534</v>
      </c>
      <c r="G12" s="10">
        <v>186692</v>
      </c>
      <c r="H12" s="10">
        <v>0</v>
      </c>
      <c r="I12" s="10">
        <v>29027</v>
      </c>
      <c r="J12" s="15"/>
      <c r="K12" s="10">
        <v>215719</v>
      </c>
      <c r="L12" s="10">
        <v>0</v>
      </c>
      <c r="M12" s="10">
        <v>0</v>
      </c>
      <c r="N12" s="10">
        <f>Tableau11[[#This Row],[MISSION
GLOBALE
2022-2023
Après
rehaussement]]+Tableau11[[#This Row],[ENTENTE
SPÉCIFIQUE 
2022-2023
Indexée
Récurrents
+
Non récur.]]+M12</f>
        <v>215719</v>
      </c>
    </row>
    <row r="13" spans="1:14" x14ac:dyDescent="0.25">
      <c r="A13" s="18" t="s">
        <v>209</v>
      </c>
      <c r="B13" s="17" t="s">
        <v>8</v>
      </c>
      <c r="C13" s="17" t="s">
        <v>11</v>
      </c>
      <c r="D13" s="16" t="s">
        <v>56</v>
      </c>
      <c r="E13" s="10">
        <v>269927</v>
      </c>
      <c r="F13" s="10">
        <v>87742.84</v>
      </c>
      <c r="G13" s="10">
        <v>217545</v>
      </c>
      <c r="H13" s="10">
        <v>0</v>
      </c>
      <c r="I13" s="10">
        <v>0</v>
      </c>
      <c r="J13" s="15"/>
      <c r="K13" s="10">
        <v>217545</v>
      </c>
      <c r="L13" s="10">
        <v>0</v>
      </c>
      <c r="M13" s="10">
        <v>0</v>
      </c>
      <c r="N13" s="10">
        <f>Tableau11[[#This Row],[MISSION
GLOBALE
2022-2023
Après
rehaussement]]+Tableau11[[#This Row],[ENTENTE
SPÉCIFIQUE 
2022-2023
Indexée
Récurrents
+
Non récur.]]+M13</f>
        <v>217545</v>
      </c>
    </row>
    <row r="14" spans="1:14" x14ac:dyDescent="0.25">
      <c r="A14" s="18" t="s">
        <v>208</v>
      </c>
      <c r="B14" s="17" t="s">
        <v>12</v>
      </c>
      <c r="C14" s="17" t="s">
        <v>11</v>
      </c>
      <c r="D14" s="16" t="s">
        <v>44</v>
      </c>
      <c r="E14" s="10">
        <v>41962</v>
      </c>
      <c r="F14" s="10">
        <v>240280</v>
      </c>
      <c r="G14" s="10">
        <v>0</v>
      </c>
      <c r="H14" s="10">
        <v>0</v>
      </c>
      <c r="I14" s="10">
        <v>8392</v>
      </c>
      <c r="J14" s="15"/>
      <c r="K14" s="10">
        <v>8392</v>
      </c>
      <c r="L14" s="10">
        <v>0</v>
      </c>
      <c r="M14" s="10">
        <v>0</v>
      </c>
      <c r="N14" s="10">
        <f>Tableau11[[#This Row],[MISSION
GLOBALE
2022-2023
Après
rehaussement]]+Tableau11[[#This Row],[ENTENTE
SPÉCIFIQUE 
2022-2023
Indexée
Récurrents
+
Non récur.]]+M14</f>
        <v>8392</v>
      </c>
    </row>
    <row r="15" spans="1:14" x14ac:dyDescent="0.25">
      <c r="A15" s="18" t="s">
        <v>207</v>
      </c>
      <c r="B15" s="17" t="s">
        <v>17</v>
      </c>
      <c r="C15" s="17" t="s">
        <v>17</v>
      </c>
      <c r="D15" s="16" t="s">
        <v>31</v>
      </c>
      <c r="E15" s="10">
        <v>0</v>
      </c>
      <c r="F15" s="10">
        <v>0</v>
      </c>
      <c r="G15" s="10">
        <v>0</v>
      </c>
      <c r="H15" s="10">
        <v>0</v>
      </c>
      <c r="I15" s="10">
        <v>0</v>
      </c>
      <c r="J15" s="15"/>
      <c r="K15" s="10">
        <v>0</v>
      </c>
      <c r="L15" s="10">
        <v>68742</v>
      </c>
      <c r="M15" s="10">
        <v>0</v>
      </c>
      <c r="N15" s="10">
        <f>Tableau11[[#This Row],[MISSION
GLOBALE
2022-2023
Après
rehaussement]]+Tableau11[[#This Row],[ENTENTE
SPÉCIFIQUE 
2022-2023
Indexée
Récurrents
+
Non récur.]]+M15</f>
        <v>68742</v>
      </c>
    </row>
    <row r="16" spans="1:14" x14ac:dyDescent="0.25">
      <c r="A16" s="18" t="s">
        <v>206</v>
      </c>
      <c r="B16" s="17" t="s">
        <v>8</v>
      </c>
      <c r="C16" s="17" t="s">
        <v>29</v>
      </c>
      <c r="D16" s="16" t="s">
        <v>34</v>
      </c>
      <c r="E16" s="10">
        <v>247220</v>
      </c>
      <c r="F16" s="10">
        <v>173334</v>
      </c>
      <c r="G16" s="10">
        <v>176218</v>
      </c>
      <c r="H16" s="10">
        <v>0</v>
      </c>
      <c r="I16" s="10">
        <v>27054</v>
      </c>
      <c r="J16" s="15"/>
      <c r="K16" s="10">
        <v>203272</v>
      </c>
      <c r="L16" s="10">
        <v>28000</v>
      </c>
      <c r="M16" s="10">
        <v>0</v>
      </c>
      <c r="N16" s="10">
        <f>Tableau11[[#This Row],[MISSION
GLOBALE
2022-2023
Après
rehaussement]]+Tableau11[[#This Row],[ENTENTE
SPÉCIFIQUE 
2022-2023
Indexée
Récurrents
+
Non récur.]]+M16</f>
        <v>231272</v>
      </c>
    </row>
    <row r="17" spans="1:14" x14ac:dyDescent="0.25">
      <c r="A17" s="18" t="s">
        <v>205</v>
      </c>
      <c r="B17" s="17" t="s">
        <v>8</v>
      </c>
      <c r="C17" s="17" t="s">
        <v>7</v>
      </c>
      <c r="D17" s="16" t="s">
        <v>6</v>
      </c>
      <c r="E17" s="10">
        <v>239654</v>
      </c>
      <c r="F17" s="10">
        <v>324957.64</v>
      </c>
      <c r="G17" s="10">
        <v>170983</v>
      </c>
      <c r="H17" s="10">
        <v>0</v>
      </c>
      <c r="I17" s="10">
        <v>26068</v>
      </c>
      <c r="J17" s="15"/>
      <c r="K17" s="10">
        <v>197051</v>
      </c>
      <c r="L17" s="10">
        <v>16576</v>
      </c>
      <c r="M17" s="10">
        <v>0</v>
      </c>
      <c r="N17" s="10">
        <f>Tableau11[[#This Row],[MISSION
GLOBALE
2022-2023
Après
rehaussement]]+Tableau11[[#This Row],[ENTENTE
SPÉCIFIQUE 
2022-2023
Indexée
Récurrents
+
Non récur.]]+M17</f>
        <v>213627</v>
      </c>
    </row>
    <row r="18" spans="1:14" x14ac:dyDescent="0.25">
      <c r="A18" s="18" t="s">
        <v>204</v>
      </c>
      <c r="B18" s="17" t="s">
        <v>12</v>
      </c>
      <c r="C18" s="17" t="s">
        <v>29</v>
      </c>
      <c r="D18" s="16" t="s">
        <v>19</v>
      </c>
      <c r="E18" s="10">
        <v>160370</v>
      </c>
      <c r="F18" s="10">
        <v>40000</v>
      </c>
      <c r="G18" s="10">
        <v>239581</v>
      </c>
      <c r="H18" s="10">
        <v>0</v>
      </c>
      <c r="I18" s="10">
        <v>5000</v>
      </c>
      <c r="J18" s="15"/>
      <c r="K18" s="10">
        <v>244581</v>
      </c>
      <c r="L18" s="10">
        <v>69661</v>
      </c>
      <c r="M18" s="10">
        <v>0</v>
      </c>
      <c r="N18" s="10">
        <f>Tableau11[[#This Row],[MISSION
GLOBALE
2022-2023
Après
rehaussement]]+Tableau11[[#This Row],[ENTENTE
SPÉCIFIQUE 
2022-2023
Indexée
Récurrents
+
Non récur.]]+M18</f>
        <v>314242</v>
      </c>
    </row>
    <row r="19" spans="1:14" x14ac:dyDescent="0.25">
      <c r="A19" s="18" t="s">
        <v>203</v>
      </c>
      <c r="B19" s="17" t="s">
        <v>12</v>
      </c>
      <c r="C19" s="17" t="s">
        <v>1</v>
      </c>
      <c r="D19" s="16" t="s">
        <v>44</v>
      </c>
      <c r="E19" s="10">
        <v>225238</v>
      </c>
      <c r="F19" s="10">
        <v>10000</v>
      </c>
      <c r="G19" s="10">
        <v>161007</v>
      </c>
      <c r="H19" s="10">
        <v>0</v>
      </c>
      <c r="I19" s="10">
        <v>10000</v>
      </c>
      <c r="J19" s="15"/>
      <c r="K19" s="10">
        <v>171007</v>
      </c>
      <c r="L19" s="10">
        <v>0</v>
      </c>
      <c r="M19" s="10">
        <v>0</v>
      </c>
      <c r="N19" s="10">
        <f>Tableau11[[#This Row],[MISSION
GLOBALE
2022-2023
Après
rehaussement]]+Tableau11[[#This Row],[ENTENTE
SPÉCIFIQUE 
2022-2023
Indexée
Récurrents
+
Non récur.]]+M19</f>
        <v>171007</v>
      </c>
    </row>
    <row r="20" spans="1:14" x14ac:dyDescent="0.25">
      <c r="A20" s="18" t="s">
        <v>202</v>
      </c>
      <c r="B20" s="17" t="s">
        <v>12</v>
      </c>
      <c r="C20" s="17" t="s">
        <v>29</v>
      </c>
      <c r="D20" s="16" t="s">
        <v>19</v>
      </c>
      <c r="E20" s="10">
        <v>160370</v>
      </c>
      <c r="F20" s="10">
        <v>0</v>
      </c>
      <c r="G20" s="10">
        <v>269723</v>
      </c>
      <c r="H20" s="10">
        <v>0</v>
      </c>
      <c r="I20" s="10">
        <v>0</v>
      </c>
      <c r="J20" s="15"/>
      <c r="K20" s="10">
        <v>269723</v>
      </c>
      <c r="L20" s="10">
        <v>58406</v>
      </c>
      <c r="M20" s="10">
        <v>0</v>
      </c>
      <c r="N20" s="10">
        <f>Tableau11[[#This Row],[MISSION
GLOBALE
2022-2023
Après
rehaussement]]+Tableau11[[#This Row],[ENTENTE
SPÉCIFIQUE 
2022-2023
Indexée
Récurrents
+
Non récur.]]+M20</f>
        <v>328129</v>
      </c>
    </row>
    <row r="21" spans="1:14" x14ac:dyDescent="0.25">
      <c r="A21" s="18" t="s">
        <v>201</v>
      </c>
      <c r="B21" s="17" t="s">
        <v>8</v>
      </c>
      <c r="C21" s="17" t="s">
        <v>7</v>
      </c>
      <c r="D21" s="16" t="s">
        <v>47</v>
      </c>
      <c r="E21" s="10">
        <v>239654</v>
      </c>
      <c r="F21" s="10">
        <v>345000</v>
      </c>
      <c r="G21" s="10">
        <v>170983</v>
      </c>
      <c r="H21" s="10">
        <v>0</v>
      </c>
      <c r="I21" s="10">
        <v>26068</v>
      </c>
      <c r="J21" s="15"/>
      <c r="K21" s="10">
        <v>197051</v>
      </c>
      <c r="L21" s="10">
        <v>40839</v>
      </c>
      <c r="M21" s="10">
        <v>0</v>
      </c>
      <c r="N21" s="10">
        <f>Tableau11[[#This Row],[MISSION
GLOBALE
2022-2023
Après
rehaussement]]+Tableau11[[#This Row],[ENTENTE
SPÉCIFIQUE 
2022-2023
Indexée
Récurrents
+
Non récur.]]+M21</f>
        <v>237890</v>
      </c>
    </row>
    <row r="22" spans="1:14" x14ac:dyDescent="0.25">
      <c r="A22" s="18" t="s">
        <v>200</v>
      </c>
      <c r="B22" s="17" t="s">
        <v>8</v>
      </c>
      <c r="C22" s="17" t="s">
        <v>29</v>
      </c>
      <c r="D22" s="16" t="s">
        <v>47</v>
      </c>
      <c r="E22" s="10">
        <v>247220</v>
      </c>
      <c r="F22" s="10">
        <v>127137</v>
      </c>
      <c r="G22" s="10">
        <v>177876</v>
      </c>
      <c r="H22" s="10">
        <v>0</v>
      </c>
      <c r="I22" s="10">
        <v>25396</v>
      </c>
      <c r="J22" s="15"/>
      <c r="K22" s="10">
        <v>203272</v>
      </c>
      <c r="L22" s="10">
        <v>84337</v>
      </c>
      <c r="M22" s="10">
        <v>0</v>
      </c>
      <c r="N22" s="10">
        <f>Tableau11[[#This Row],[MISSION
GLOBALE
2022-2023
Après
rehaussement]]+Tableau11[[#This Row],[ENTENTE
SPÉCIFIQUE 
2022-2023
Indexée
Récurrents
+
Non récur.]]+M22</f>
        <v>287609</v>
      </c>
    </row>
    <row r="23" spans="1:14" x14ac:dyDescent="0.25">
      <c r="A23" s="18" t="s">
        <v>199</v>
      </c>
      <c r="B23" s="17" t="s">
        <v>8</v>
      </c>
      <c r="C23" s="17" t="s">
        <v>11</v>
      </c>
      <c r="D23" s="16" t="s">
        <v>16</v>
      </c>
      <c r="E23" s="10">
        <v>254789</v>
      </c>
      <c r="F23" s="10">
        <v>90000</v>
      </c>
      <c r="G23" s="10">
        <v>185163</v>
      </c>
      <c r="H23" s="10">
        <v>0</v>
      </c>
      <c r="I23" s="10">
        <v>24333</v>
      </c>
      <c r="J23" s="15"/>
      <c r="K23" s="10">
        <v>209496</v>
      </c>
      <c r="L23" s="10">
        <v>56390</v>
      </c>
      <c r="M23" s="10">
        <v>0</v>
      </c>
      <c r="N23" s="10">
        <f>Tableau11[[#This Row],[MISSION
GLOBALE
2022-2023
Après
rehaussement]]+Tableau11[[#This Row],[ENTENTE
SPÉCIFIQUE 
2022-2023
Indexée
Récurrents
+
Non récur.]]+M23</f>
        <v>265886</v>
      </c>
    </row>
    <row r="24" spans="1:14" x14ac:dyDescent="0.25">
      <c r="A24" s="18" t="s">
        <v>198</v>
      </c>
      <c r="B24" s="17" t="s">
        <v>14</v>
      </c>
      <c r="C24" s="17" t="s">
        <v>11</v>
      </c>
      <c r="D24" s="16" t="s">
        <v>47</v>
      </c>
      <c r="E24" s="10">
        <v>367138</v>
      </c>
      <c r="F24" s="10">
        <v>247000</v>
      </c>
      <c r="G24" s="10">
        <v>268526</v>
      </c>
      <c r="H24" s="10">
        <v>0</v>
      </c>
      <c r="I24" s="10">
        <v>33347</v>
      </c>
      <c r="J24" s="15"/>
      <c r="K24" s="10">
        <v>301873</v>
      </c>
      <c r="L24" s="10">
        <v>233869</v>
      </c>
      <c r="M24" s="10">
        <v>0</v>
      </c>
      <c r="N24" s="10">
        <f>Tableau11[[#This Row],[MISSION
GLOBALE
2022-2023
Après
rehaussement]]+Tableau11[[#This Row],[ENTENTE
SPÉCIFIQUE 
2022-2023
Indexée
Récurrents
+
Non récur.]]+M24</f>
        <v>535742</v>
      </c>
    </row>
    <row r="25" spans="1:14" x14ac:dyDescent="0.25">
      <c r="A25" s="18" t="s">
        <v>197</v>
      </c>
      <c r="B25" s="17" t="s">
        <v>8</v>
      </c>
      <c r="C25" s="17" t="s">
        <v>29</v>
      </c>
      <c r="D25" s="16" t="s">
        <v>47</v>
      </c>
      <c r="E25" s="10">
        <v>247220</v>
      </c>
      <c r="F25" s="10">
        <v>12000</v>
      </c>
      <c r="G25" s="10">
        <v>176218</v>
      </c>
      <c r="H25" s="10">
        <v>0</v>
      </c>
      <c r="I25" s="10">
        <v>0</v>
      </c>
      <c r="J25" s="15"/>
      <c r="K25" s="10">
        <v>176218</v>
      </c>
      <c r="L25" s="10">
        <v>65642</v>
      </c>
      <c r="M25" s="10">
        <v>0</v>
      </c>
      <c r="N25" s="10">
        <f>Tableau11[[#This Row],[MISSION
GLOBALE
2022-2023
Après
rehaussement]]+Tableau11[[#This Row],[ENTENTE
SPÉCIFIQUE 
2022-2023
Indexée
Récurrents
+
Non récur.]]+M25</f>
        <v>241860</v>
      </c>
    </row>
    <row r="26" spans="1:14" x14ac:dyDescent="0.25">
      <c r="A26" s="18" t="s">
        <v>196</v>
      </c>
      <c r="B26" s="17" t="s">
        <v>8</v>
      </c>
      <c r="C26" s="17" t="s">
        <v>7</v>
      </c>
      <c r="D26" s="16" t="s">
        <v>47</v>
      </c>
      <c r="E26" s="10">
        <v>239654</v>
      </c>
      <c r="F26" s="10">
        <v>345000</v>
      </c>
      <c r="G26" s="10">
        <v>170983</v>
      </c>
      <c r="H26" s="10">
        <v>0</v>
      </c>
      <c r="I26" s="10">
        <v>26068</v>
      </c>
      <c r="J26" s="15"/>
      <c r="K26" s="10">
        <v>197051</v>
      </c>
      <c r="L26" s="10">
        <v>23353</v>
      </c>
      <c r="M26" s="10">
        <v>0</v>
      </c>
      <c r="N26" s="10">
        <f>Tableau11[[#This Row],[MISSION
GLOBALE
2022-2023
Après
rehaussement]]+Tableau11[[#This Row],[ENTENTE
SPÉCIFIQUE 
2022-2023
Indexée
Récurrents
+
Non récur.]]+M26</f>
        <v>220404</v>
      </c>
    </row>
    <row r="27" spans="1:14" x14ac:dyDescent="0.25">
      <c r="A27" s="18" t="s">
        <v>195</v>
      </c>
      <c r="B27" s="17" t="s">
        <v>8</v>
      </c>
      <c r="C27" s="17" t="s">
        <v>29</v>
      </c>
      <c r="D27" s="16" t="s">
        <v>108</v>
      </c>
      <c r="E27" s="10">
        <v>247220</v>
      </c>
      <c r="F27" s="10">
        <v>32903</v>
      </c>
      <c r="G27" s="10">
        <v>176218</v>
      </c>
      <c r="H27" s="10">
        <v>0</v>
      </c>
      <c r="I27" s="10">
        <v>27054</v>
      </c>
      <c r="J27" s="15"/>
      <c r="K27" s="10">
        <v>203272</v>
      </c>
      <c r="L27" s="10">
        <v>116350</v>
      </c>
      <c r="M27" s="10">
        <v>0</v>
      </c>
      <c r="N27" s="10">
        <f>Tableau11[[#This Row],[MISSION
GLOBALE
2022-2023
Après
rehaussement]]+Tableau11[[#This Row],[ENTENTE
SPÉCIFIQUE 
2022-2023
Indexée
Récurrents
+
Non récur.]]+M27</f>
        <v>319622</v>
      </c>
    </row>
    <row r="28" spans="1:14" x14ac:dyDescent="0.25">
      <c r="A28" s="18" t="s">
        <v>194</v>
      </c>
      <c r="B28" s="17" t="s">
        <v>8</v>
      </c>
      <c r="C28" s="17" t="s">
        <v>29</v>
      </c>
      <c r="D28" s="16" t="s">
        <v>108</v>
      </c>
      <c r="E28" s="10">
        <v>247220</v>
      </c>
      <c r="F28" s="10">
        <v>234629</v>
      </c>
      <c r="G28" s="10">
        <v>176218</v>
      </c>
      <c r="H28" s="10">
        <v>0</v>
      </c>
      <c r="I28" s="10">
        <v>27054</v>
      </c>
      <c r="J28" s="15"/>
      <c r="K28" s="10">
        <v>203272</v>
      </c>
      <c r="L28" s="10">
        <v>190189</v>
      </c>
      <c r="M28" s="10">
        <v>0</v>
      </c>
      <c r="N28" s="10">
        <f>Tableau11[[#This Row],[MISSION
GLOBALE
2022-2023
Après
rehaussement]]+Tableau11[[#This Row],[ENTENTE
SPÉCIFIQUE 
2022-2023
Indexée
Récurrents
+
Non récur.]]+M28</f>
        <v>393461</v>
      </c>
    </row>
    <row r="29" spans="1:14" x14ac:dyDescent="0.25">
      <c r="A29" s="18" t="s">
        <v>193</v>
      </c>
      <c r="B29" s="17" t="s">
        <v>8</v>
      </c>
      <c r="C29" s="17" t="s">
        <v>11</v>
      </c>
      <c r="D29" s="16" t="s">
        <v>47</v>
      </c>
      <c r="E29" s="10">
        <v>254789</v>
      </c>
      <c r="F29" s="10">
        <v>46000</v>
      </c>
      <c r="G29" s="10">
        <v>181455</v>
      </c>
      <c r="H29" s="10">
        <v>0</v>
      </c>
      <c r="I29" s="10">
        <v>28041</v>
      </c>
      <c r="J29" s="15"/>
      <c r="K29" s="10">
        <v>209496</v>
      </c>
      <c r="L29" s="10">
        <v>37747</v>
      </c>
      <c r="M29" s="10">
        <v>0</v>
      </c>
      <c r="N29" s="10">
        <f>Tableau11[[#This Row],[MISSION
GLOBALE
2022-2023
Après
rehaussement]]+Tableau11[[#This Row],[ENTENTE
SPÉCIFIQUE 
2022-2023
Indexée
Récurrents
+
Non récur.]]+M29</f>
        <v>247243</v>
      </c>
    </row>
    <row r="30" spans="1:14" x14ac:dyDescent="0.25">
      <c r="A30" s="18" t="s">
        <v>192</v>
      </c>
      <c r="B30" s="17" t="s">
        <v>14</v>
      </c>
      <c r="C30" s="17" t="s">
        <v>11</v>
      </c>
      <c r="D30" s="16" t="s">
        <v>59</v>
      </c>
      <c r="E30" s="10">
        <v>398672</v>
      </c>
      <c r="F30" s="10">
        <v>151186</v>
      </c>
      <c r="G30" s="10">
        <v>283644</v>
      </c>
      <c r="H30" s="10">
        <v>0</v>
      </c>
      <c r="I30" s="10">
        <v>44157</v>
      </c>
      <c r="J30" s="15"/>
      <c r="K30" s="10">
        <v>327801</v>
      </c>
      <c r="L30" s="10">
        <v>670543</v>
      </c>
      <c r="M30" s="10">
        <v>9142</v>
      </c>
      <c r="N30" s="10">
        <f>Tableau11[[#This Row],[MISSION
GLOBALE
2022-2023
Après
rehaussement]]+Tableau11[[#This Row],[ENTENTE
SPÉCIFIQUE 
2022-2023
Indexée
Récurrents
+
Non récur.]]+M30</f>
        <v>1007486</v>
      </c>
    </row>
    <row r="31" spans="1:14" x14ac:dyDescent="0.25">
      <c r="A31" s="18" t="s">
        <v>191</v>
      </c>
      <c r="B31" s="17" t="s">
        <v>14</v>
      </c>
      <c r="C31" s="17" t="s">
        <v>29</v>
      </c>
      <c r="D31" s="16" t="s">
        <v>59</v>
      </c>
      <c r="E31" s="10">
        <v>335604</v>
      </c>
      <c r="F31" s="10">
        <v>50000</v>
      </c>
      <c r="G31" s="10">
        <v>180211</v>
      </c>
      <c r="H31" s="10">
        <v>0</v>
      </c>
      <c r="I31" s="10">
        <v>50000</v>
      </c>
      <c r="J31" s="15"/>
      <c r="K31" s="10">
        <v>230211</v>
      </c>
      <c r="L31" s="10">
        <v>0</v>
      </c>
      <c r="M31" s="10">
        <v>33096</v>
      </c>
      <c r="N31" s="10">
        <f>Tableau11[[#This Row],[MISSION
GLOBALE
2022-2023
Après
rehaussement]]+Tableau11[[#This Row],[ENTENTE
SPÉCIFIQUE 
2022-2023
Indexée
Récurrents
+
Non récur.]]+M31</f>
        <v>263307</v>
      </c>
    </row>
    <row r="32" spans="1:14" x14ac:dyDescent="0.25">
      <c r="A32" s="18" t="s">
        <v>190</v>
      </c>
      <c r="B32" s="17" t="s">
        <v>8</v>
      </c>
      <c r="C32" s="17" t="s">
        <v>29</v>
      </c>
      <c r="D32" s="16" t="s">
        <v>4</v>
      </c>
      <c r="E32" s="10">
        <v>247220</v>
      </c>
      <c r="F32" s="10">
        <v>220235</v>
      </c>
      <c r="G32" s="10">
        <v>221240</v>
      </c>
      <c r="H32" s="10">
        <v>31160</v>
      </c>
      <c r="I32" s="10">
        <v>0</v>
      </c>
      <c r="J32" s="15"/>
      <c r="K32" s="10">
        <v>252400</v>
      </c>
      <c r="L32" s="10">
        <v>78339</v>
      </c>
      <c r="M32" s="10">
        <v>0</v>
      </c>
      <c r="N32" s="10">
        <f>Tableau11[[#This Row],[MISSION
GLOBALE
2022-2023
Après
rehaussement]]+Tableau11[[#This Row],[ENTENTE
SPÉCIFIQUE 
2022-2023
Indexée
Récurrents
+
Non récur.]]+M32</f>
        <v>330739</v>
      </c>
    </row>
    <row r="33" spans="1:14" x14ac:dyDescent="0.25">
      <c r="A33" s="18" t="s">
        <v>189</v>
      </c>
      <c r="B33" s="17" t="s">
        <v>8</v>
      </c>
      <c r="C33" s="17" t="s">
        <v>169</v>
      </c>
      <c r="D33" s="16" t="s">
        <v>178</v>
      </c>
      <c r="E33" s="10">
        <v>285065</v>
      </c>
      <c r="F33" s="10">
        <v>11188</v>
      </c>
      <c r="G33" s="10">
        <v>494516</v>
      </c>
      <c r="H33" s="10">
        <v>0</v>
      </c>
      <c r="I33" s="10">
        <v>5000</v>
      </c>
      <c r="J33" s="15"/>
      <c r="K33" s="10">
        <v>499516</v>
      </c>
      <c r="L33" s="10">
        <v>0</v>
      </c>
      <c r="M33" s="10">
        <v>0</v>
      </c>
      <c r="N33" s="10">
        <f>Tableau11[[#This Row],[MISSION
GLOBALE
2022-2023
Après
rehaussement]]+Tableau11[[#This Row],[ENTENTE
SPÉCIFIQUE 
2022-2023
Indexée
Récurrents
+
Non récur.]]+M33</f>
        <v>499516</v>
      </c>
    </row>
    <row r="34" spans="1:14" x14ac:dyDescent="0.25">
      <c r="A34" s="18" t="s">
        <v>188</v>
      </c>
      <c r="B34" s="17" t="s">
        <v>12</v>
      </c>
      <c r="C34" s="17" t="s">
        <v>29</v>
      </c>
      <c r="D34" s="16" t="s">
        <v>19</v>
      </c>
      <c r="E34" s="10">
        <v>160370</v>
      </c>
      <c r="F34" s="10">
        <v>103568</v>
      </c>
      <c r="G34" s="10">
        <v>160570</v>
      </c>
      <c r="H34" s="10">
        <v>0</v>
      </c>
      <c r="I34" s="10">
        <v>5000</v>
      </c>
      <c r="J34" s="15"/>
      <c r="K34" s="10">
        <v>165570</v>
      </c>
      <c r="L34" s="10">
        <v>17731</v>
      </c>
      <c r="M34" s="10">
        <v>0</v>
      </c>
      <c r="N34" s="10">
        <f>Tableau11[[#This Row],[MISSION
GLOBALE
2022-2023
Après
rehaussement]]+Tableau11[[#This Row],[ENTENTE
SPÉCIFIQUE 
2022-2023
Indexée
Récurrents
+
Non récur.]]+M34</f>
        <v>183301</v>
      </c>
    </row>
    <row r="35" spans="1:14" x14ac:dyDescent="0.25">
      <c r="A35" s="18" t="s">
        <v>187</v>
      </c>
      <c r="B35" s="17" t="s">
        <v>8</v>
      </c>
      <c r="C35" s="17" t="s">
        <v>29</v>
      </c>
      <c r="D35" s="16" t="s">
        <v>34</v>
      </c>
      <c r="E35" s="10">
        <v>247220</v>
      </c>
      <c r="F35" s="10">
        <v>61648</v>
      </c>
      <c r="G35" s="10">
        <v>176218</v>
      </c>
      <c r="H35" s="10">
        <v>0</v>
      </c>
      <c r="I35" s="10">
        <v>27054</v>
      </c>
      <c r="J35" s="15"/>
      <c r="K35" s="10">
        <v>203272</v>
      </c>
      <c r="L35" s="10">
        <v>0</v>
      </c>
      <c r="M35" s="10">
        <v>0</v>
      </c>
      <c r="N35" s="10">
        <f>Tableau11[[#This Row],[MISSION
GLOBALE
2022-2023
Après
rehaussement]]+Tableau11[[#This Row],[ENTENTE
SPÉCIFIQUE 
2022-2023
Indexée
Récurrents
+
Non récur.]]+M35</f>
        <v>203272</v>
      </c>
    </row>
    <row r="36" spans="1:14" x14ac:dyDescent="0.25">
      <c r="A36" s="18" t="s">
        <v>186</v>
      </c>
      <c r="B36" s="17" t="s">
        <v>8</v>
      </c>
      <c r="C36" s="17" t="s">
        <v>29</v>
      </c>
      <c r="D36" s="16" t="s">
        <v>49</v>
      </c>
      <c r="E36" s="10">
        <v>247220</v>
      </c>
      <c r="F36" s="10">
        <v>40000</v>
      </c>
      <c r="G36" s="10">
        <v>347051</v>
      </c>
      <c r="H36" s="10">
        <v>113243</v>
      </c>
      <c r="I36" s="10">
        <v>0</v>
      </c>
      <c r="J36" s="15"/>
      <c r="K36" s="10">
        <v>460294</v>
      </c>
      <c r="L36" s="10">
        <v>0</v>
      </c>
      <c r="M36" s="10">
        <v>0</v>
      </c>
      <c r="N36" s="10">
        <f>Tableau11[[#This Row],[MISSION
GLOBALE
2022-2023
Après
rehaussement]]+Tableau11[[#This Row],[ENTENTE
SPÉCIFIQUE 
2022-2023
Indexée
Récurrents
+
Non récur.]]+M36</f>
        <v>460294</v>
      </c>
    </row>
    <row r="37" spans="1:14" x14ac:dyDescent="0.25">
      <c r="A37" s="18" t="s">
        <v>185</v>
      </c>
      <c r="B37" s="17" t="s">
        <v>17</v>
      </c>
      <c r="C37" s="17" t="s">
        <v>17</v>
      </c>
      <c r="D37" s="16" t="s">
        <v>36</v>
      </c>
      <c r="E37" s="10">
        <v>0</v>
      </c>
      <c r="F37" s="10">
        <v>0</v>
      </c>
      <c r="G37" s="10"/>
      <c r="H37" s="10">
        <v>0</v>
      </c>
      <c r="I37" s="10">
        <v>0</v>
      </c>
      <c r="J37" s="15"/>
      <c r="K37" s="10">
        <v>0</v>
      </c>
      <c r="L37" s="10">
        <v>0</v>
      </c>
      <c r="M37" s="10">
        <v>7079</v>
      </c>
      <c r="N37" s="10">
        <f>Tableau11[[#This Row],[MISSION
GLOBALE
2022-2023
Après
rehaussement]]+Tableau11[[#This Row],[ENTENTE
SPÉCIFIQUE 
2022-2023
Indexée
Récurrents
+
Non récur.]]+M37</f>
        <v>7079</v>
      </c>
    </row>
    <row r="38" spans="1:14" x14ac:dyDescent="0.25">
      <c r="A38" s="18" t="s">
        <v>184</v>
      </c>
      <c r="B38" s="17" t="s">
        <v>12</v>
      </c>
      <c r="C38" s="17" t="s">
        <v>7</v>
      </c>
      <c r="D38" s="16" t="s">
        <v>10</v>
      </c>
      <c r="E38" s="10">
        <v>153163</v>
      </c>
      <c r="F38" s="10">
        <v>30000</v>
      </c>
      <c r="G38" s="10">
        <v>109045</v>
      </c>
      <c r="H38" s="10">
        <v>0</v>
      </c>
      <c r="I38" s="10">
        <v>16892</v>
      </c>
      <c r="J38" s="15"/>
      <c r="K38" s="10">
        <v>125937</v>
      </c>
      <c r="L38" s="10">
        <v>20108</v>
      </c>
      <c r="M38" s="10">
        <v>10030</v>
      </c>
      <c r="N38" s="10">
        <f>Tableau11[[#This Row],[MISSION
GLOBALE
2022-2023
Après
rehaussement]]+Tableau11[[#This Row],[ENTENTE
SPÉCIFIQUE 
2022-2023
Indexée
Récurrents
+
Non récur.]]+M38</f>
        <v>156075</v>
      </c>
    </row>
    <row r="39" spans="1:14" x14ac:dyDescent="0.25">
      <c r="A39" s="18" t="s">
        <v>183</v>
      </c>
      <c r="B39" s="17" t="s">
        <v>17</v>
      </c>
      <c r="C39" s="17" t="s">
        <v>17</v>
      </c>
      <c r="D39" s="16" t="s">
        <v>31</v>
      </c>
      <c r="E39" s="10">
        <v>0</v>
      </c>
      <c r="F39" s="10">
        <v>0</v>
      </c>
      <c r="G39" s="10">
        <v>0</v>
      </c>
      <c r="H39" s="10">
        <v>0</v>
      </c>
      <c r="I39" s="10">
        <v>0</v>
      </c>
      <c r="J39" s="15"/>
      <c r="K39" s="10">
        <v>0</v>
      </c>
      <c r="L39" s="10">
        <v>6500</v>
      </c>
      <c r="M39" s="10">
        <v>0</v>
      </c>
      <c r="N39" s="10">
        <f>Tableau11[[#This Row],[MISSION
GLOBALE
2022-2023
Après
rehaussement]]+Tableau11[[#This Row],[ENTENTE
SPÉCIFIQUE 
2022-2023
Indexée
Récurrents
+
Non récur.]]+M39</f>
        <v>6500</v>
      </c>
    </row>
    <row r="40" spans="1:14" x14ac:dyDescent="0.25">
      <c r="A40" s="18" t="s">
        <v>182</v>
      </c>
      <c r="B40" s="17" t="s">
        <v>12</v>
      </c>
      <c r="C40" s="17" t="s">
        <v>11</v>
      </c>
      <c r="D40" s="16" t="s">
        <v>156</v>
      </c>
      <c r="E40" s="10">
        <v>174782</v>
      </c>
      <c r="F40" s="10">
        <v>15000</v>
      </c>
      <c r="G40" s="10">
        <v>176433</v>
      </c>
      <c r="H40" s="10">
        <v>0</v>
      </c>
      <c r="I40" s="10">
        <v>5000</v>
      </c>
      <c r="J40" s="15"/>
      <c r="K40" s="10">
        <v>181433</v>
      </c>
      <c r="L40" s="10">
        <v>100392</v>
      </c>
      <c r="M40" s="10">
        <v>0</v>
      </c>
      <c r="N40" s="10">
        <f>Tableau11[[#This Row],[MISSION
GLOBALE
2022-2023
Après
rehaussement]]+Tableau11[[#This Row],[ENTENTE
SPÉCIFIQUE 
2022-2023
Indexée
Récurrents
+
Non récur.]]+M40</f>
        <v>281825</v>
      </c>
    </row>
    <row r="41" spans="1:14" x14ac:dyDescent="0.25">
      <c r="A41" s="18" t="s">
        <v>181</v>
      </c>
      <c r="B41" s="17" t="s">
        <v>12</v>
      </c>
      <c r="C41" s="17" t="s">
        <v>29</v>
      </c>
      <c r="D41" s="16" t="s">
        <v>156</v>
      </c>
      <c r="E41" s="10">
        <v>160370</v>
      </c>
      <c r="F41" s="10">
        <v>77000</v>
      </c>
      <c r="G41" s="10">
        <v>116119</v>
      </c>
      <c r="H41" s="10">
        <v>0</v>
      </c>
      <c r="I41" s="10">
        <v>15743</v>
      </c>
      <c r="J41" s="15"/>
      <c r="K41" s="10">
        <v>131862</v>
      </c>
      <c r="L41" s="10">
        <v>9986</v>
      </c>
      <c r="M41" s="10">
        <v>0</v>
      </c>
      <c r="N41" s="10">
        <f>Tableau11[[#This Row],[MISSION
GLOBALE
2022-2023
Après
rehaussement]]+Tableau11[[#This Row],[ENTENTE
SPÉCIFIQUE 
2022-2023
Indexée
Récurrents
+
Non récur.]]+M41</f>
        <v>141848</v>
      </c>
    </row>
    <row r="42" spans="1:14" x14ac:dyDescent="0.25">
      <c r="A42" s="18" t="s">
        <v>180</v>
      </c>
      <c r="B42" s="17" t="s">
        <v>12</v>
      </c>
      <c r="C42" s="17" t="s">
        <v>11</v>
      </c>
      <c r="D42" s="16" t="s">
        <v>156</v>
      </c>
      <c r="E42" s="10">
        <v>181988</v>
      </c>
      <c r="F42" s="10">
        <v>76690</v>
      </c>
      <c r="G42" s="10">
        <v>347686</v>
      </c>
      <c r="H42" s="10">
        <v>0</v>
      </c>
      <c r="I42" s="10">
        <v>5000</v>
      </c>
      <c r="J42" s="15"/>
      <c r="K42" s="10">
        <v>352686</v>
      </c>
      <c r="L42" s="10">
        <v>150635</v>
      </c>
      <c r="M42" s="10">
        <v>0</v>
      </c>
      <c r="N42" s="10">
        <f>Tableau11[[#This Row],[MISSION
GLOBALE
2022-2023
Après
rehaussement]]+Tableau11[[#This Row],[ENTENTE
SPÉCIFIQUE 
2022-2023
Indexée
Récurrents
+
Non récur.]]+M42</f>
        <v>503321</v>
      </c>
    </row>
    <row r="43" spans="1:14" x14ac:dyDescent="0.25">
      <c r="A43" s="18" t="s">
        <v>179</v>
      </c>
      <c r="B43" s="17" t="s">
        <v>8</v>
      </c>
      <c r="C43" s="17" t="s">
        <v>169</v>
      </c>
      <c r="D43" s="16" t="s">
        <v>178</v>
      </c>
      <c r="E43" s="10">
        <v>307772</v>
      </c>
      <c r="F43" s="10">
        <v>0</v>
      </c>
      <c r="G43" s="10">
        <v>505969</v>
      </c>
      <c r="H43" s="10">
        <v>0</v>
      </c>
      <c r="I43" s="10">
        <v>0</v>
      </c>
      <c r="J43" s="15"/>
      <c r="K43" s="10">
        <v>505969</v>
      </c>
      <c r="L43" s="10">
        <v>26712</v>
      </c>
      <c r="M43" s="10">
        <v>0</v>
      </c>
      <c r="N43" s="10">
        <f>Tableau11[[#This Row],[MISSION
GLOBALE
2022-2023
Après
rehaussement]]+Tableau11[[#This Row],[ENTENTE
SPÉCIFIQUE 
2022-2023
Indexée
Récurrents
+
Non récur.]]+M43</f>
        <v>532681</v>
      </c>
    </row>
    <row r="44" spans="1:14" x14ac:dyDescent="0.25">
      <c r="A44" s="18" t="s">
        <v>177</v>
      </c>
      <c r="B44" s="17" t="s">
        <v>12</v>
      </c>
      <c r="C44" s="17" t="s">
        <v>29</v>
      </c>
      <c r="D44" s="16" t="s">
        <v>34</v>
      </c>
      <c r="E44" s="10">
        <v>160370</v>
      </c>
      <c r="F44" s="10">
        <v>43004</v>
      </c>
      <c r="G44" s="10">
        <v>116119</v>
      </c>
      <c r="H44" s="10">
        <v>0</v>
      </c>
      <c r="I44" s="10">
        <v>15743</v>
      </c>
      <c r="J44" s="15"/>
      <c r="K44" s="10">
        <v>131862</v>
      </c>
      <c r="L44" s="10">
        <v>45974</v>
      </c>
      <c r="M44" s="10">
        <v>5720</v>
      </c>
      <c r="N44" s="10">
        <f>Tableau11[[#This Row],[MISSION
GLOBALE
2022-2023
Après
rehaussement]]+Tableau11[[#This Row],[ENTENTE
SPÉCIFIQUE 
2022-2023
Indexée
Récurrents
+
Non récur.]]+M44</f>
        <v>183556</v>
      </c>
    </row>
    <row r="45" spans="1:14" x14ac:dyDescent="0.25">
      <c r="A45" s="18" t="s">
        <v>176</v>
      </c>
      <c r="B45" s="17" t="s">
        <v>8</v>
      </c>
      <c r="C45" s="17" t="s">
        <v>29</v>
      </c>
      <c r="D45" s="16" t="s">
        <v>132</v>
      </c>
      <c r="E45" s="10">
        <v>247220</v>
      </c>
      <c r="F45" s="10">
        <v>69319</v>
      </c>
      <c r="G45" s="10">
        <v>175891</v>
      </c>
      <c r="H45" s="10">
        <v>0</v>
      </c>
      <c r="I45" s="10">
        <v>27381</v>
      </c>
      <c r="J45" s="15"/>
      <c r="K45" s="10">
        <v>203272</v>
      </c>
      <c r="L45" s="10">
        <v>0</v>
      </c>
      <c r="M45" s="10">
        <v>0</v>
      </c>
      <c r="N45" s="10">
        <f>Tableau11[[#This Row],[MISSION
GLOBALE
2022-2023
Après
rehaussement]]+Tableau11[[#This Row],[ENTENTE
SPÉCIFIQUE 
2022-2023
Indexée
Récurrents
+
Non récur.]]+M45</f>
        <v>203272</v>
      </c>
    </row>
    <row r="46" spans="1:14" x14ac:dyDescent="0.25">
      <c r="A46" s="18" t="s">
        <v>175</v>
      </c>
      <c r="B46" s="17" t="s">
        <v>12</v>
      </c>
      <c r="C46" s="17" t="s">
        <v>11</v>
      </c>
      <c r="D46" s="16" t="s">
        <v>174</v>
      </c>
      <c r="E46" s="10">
        <v>174782</v>
      </c>
      <c r="F46" s="10">
        <v>60000</v>
      </c>
      <c r="G46" s="10">
        <v>126094</v>
      </c>
      <c r="H46" s="10">
        <v>35671</v>
      </c>
      <c r="I46" s="10">
        <v>0</v>
      </c>
      <c r="J46" s="15"/>
      <c r="K46" s="10">
        <v>161765</v>
      </c>
      <c r="L46" s="10">
        <v>14966</v>
      </c>
      <c r="M46" s="10">
        <v>0</v>
      </c>
      <c r="N46" s="10">
        <f>Tableau11[[#This Row],[MISSION
GLOBALE
2022-2023
Après
rehaussement]]+Tableau11[[#This Row],[ENTENTE
SPÉCIFIQUE 
2022-2023
Indexée
Récurrents
+
Non récur.]]+M46</f>
        <v>176731</v>
      </c>
    </row>
    <row r="47" spans="1:14" x14ac:dyDescent="0.25">
      <c r="A47" s="18" t="s">
        <v>173</v>
      </c>
      <c r="B47" s="17" t="s">
        <v>12</v>
      </c>
      <c r="C47" s="17" t="s">
        <v>7</v>
      </c>
      <c r="D47" s="16" t="s">
        <v>10</v>
      </c>
      <c r="E47" s="10">
        <v>153163</v>
      </c>
      <c r="F47" s="10">
        <v>587328</v>
      </c>
      <c r="G47" s="10">
        <v>111132</v>
      </c>
      <c r="H47" s="10">
        <v>0</v>
      </c>
      <c r="I47" s="10">
        <v>14804</v>
      </c>
      <c r="J47" s="15"/>
      <c r="K47" s="10">
        <v>125936</v>
      </c>
      <c r="L47" s="10">
        <v>0</v>
      </c>
      <c r="M47" s="10">
        <v>11519</v>
      </c>
      <c r="N47" s="10">
        <f>Tableau11[[#This Row],[MISSION
GLOBALE
2022-2023
Après
rehaussement]]+Tableau11[[#This Row],[ENTENTE
SPÉCIFIQUE 
2022-2023
Indexée
Récurrents
+
Non récur.]]+M47</f>
        <v>137455</v>
      </c>
    </row>
    <row r="48" spans="1:14" x14ac:dyDescent="0.25">
      <c r="A48" s="18" t="s">
        <v>172</v>
      </c>
      <c r="B48" s="17" t="s">
        <v>8</v>
      </c>
      <c r="C48" s="17" t="s">
        <v>17</v>
      </c>
      <c r="D48" s="16" t="s">
        <v>47</v>
      </c>
      <c r="E48" s="10">
        <v>0</v>
      </c>
      <c r="F48" s="10">
        <v>0</v>
      </c>
      <c r="G48" s="10">
        <v>0</v>
      </c>
      <c r="H48" s="10">
        <v>0</v>
      </c>
      <c r="I48" s="10">
        <v>0</v>
      </c>
      <c r="J48" s="15"/>
      <c r="K48" s="10">
        <v>0</v>
      </c>
      <c r="L48" s="10">
        <v>76488</v>
      </c>
      <c r="M48" s="10">
        <v>0</v>
      </c>
      <c r="N48" s="10">
        <f>Tableau11[[#This Row],[MISSION
GLOBALE
2022-2023
Après
rehaussement]]+Tableau11[[#This Row],[ENTENTE
SPÉCIFIQUE 
2022-2023
Indexée
Récurrents
+
Non récur.]]+M48</f>
        <v>76488</v>
      </c>
    </row>
    <row r="49" spans="1:14" x14ac:dyDescent="0.25">
      <c r="A49" s="18" t="s">
        <v>171</v>
      </c>
      <c r="B49" s="17" t="s">
        <v>14</v>
      </c>
      <c r="C49" s="17" t="s">
        <v>29</v>
      </c>
      <c r="D49" s="16" t="s">
        <v>59</v>
      </c>
      <c r="E49" s="10">
        <v>335604</v>
      </c>
      <c r="F49" s="10">
        <v>379635</v>
      </c>
      <c r="G49" s="10">
        <v>238774</v>
      </c>
      <c r="H49" s="10">
        <v>0</v>
      </c>
      <c r="I49" s="10">
        <v>37171</v>
      </c>
      <c r="J49" s="15"/>
      <c r="K49" s="10">
        <v>275945</v>
      </c>
      <c r="L49" s="10">
        <v>125223</v>
      </c>
      <c r="M49" s="10">
        <v>45167</v>
      </c>
      <c r="N49" s="10">
        <f>Tableau11[[#This Row],[MISSION
GLOBALE
2022-2023
Après
rehaussement]]+Tableau11[[#This Row],[ENTENTE
SPÉCIFIQUE 
2022-2023
Indexée
Récurrents
+
Non récur.]]+M49</f>
        <v>446335</v>
      </c>
    </row>
    <row r="50" spans="1:14" x14ac:dyDescent="0.25">
      <c r="A50" s="18" t="s">
        <v>170</v>
      </c>
      <c r="B50" s="17" t="s">
        <v>8</v>
      </c>
      <c r="C50" s="17" t="s">
        <v>169</v>
      </c>
      <c r="D50" s="16" t="s">
        <v>49</v>
      </c>
      <c r="E50" s="10">
        <v>300203</v>
      </c>
      <c r="F50" s="10">
        <v>30000</v>
      </c>
      <c r="G50" s="10">
        <v>677241</v>
      </c>
      <c r="H50" s="10">
        <v>122725</v>
      </c>
      <c r="I50" s="10">
        <v>0</v>
      </c>
      <c r="J50" s="15"/>
      <c r="K50" s="10">
        <v>799966</v>
      </c>
      <c r="L50" s="10">
        <v>197567</v>
      </c>
      <c r="M50" s="10">
        <v>0</v>
      </c>
      <c r="N50" s="10">
        <f>Tableau11[[#This Row],[MISSION
GLOBALE
2022-2023
Après
rehaussement]]+Tableau11[[#This Row],[ENTENTE
SPÉCIFIQUE 
2022-2023
Indexée
Récurrents
+
Non récur.]]+M50</f>
        <v>997533</v>
      </c>
    </row>
    <row r="51" spans="1:14" x14ac:dyDescent="0.25">
      <c r="A51" s="18" t="s">
        <v>168</v>
      </c>
      <c r="B51" s="17" t="s">
        <v>8</v>
      </c>
      <c r="C51" s="17" t="s">
        <v>29</v>
      </c>
      <c r="D51" s="16" t="s">
        <v>160</v>
      </c>
      <c r="E51" s="10">
        <v>247220</v>
      </c>
      <c r="F51" s="10">
        <v>233983</v>
      </c>
      <c r="G51" s="10">
        <v>215552</v>
      </c>
      <c r="H51" s="10">
        <v>0</v>
      </c>
      <c r="I51" s="10">
        <v>5000</v>
      </c>
      <c r="J51" s="15"/>
      <c r="K51" s="10">
        <v>220552</v>
      </c>
      <c r="L51" s="10">
        <v>12545</v>
      </c>
      <c r="M51" s="10">
        <v>0</v>
      </c>
      <c r="N51" s="10">
        <f>Tableau11[[#This Row],[MISSION
GLOBALE
2022-2023
Après
rehaussement]]+Tableau11[[#This Row],[ENTENTE
SPÉCIFIQUE 
2022-2023
Indexée
Récurrents
+
Non récur.]]+M51</f>
        <v>233097</v>
      </c>
    </row>
    <row r="52" spans="1:14" x14ac:dyDescent="0.25">
      <c r="A52" s="18" t="s">
        <v>167</v>
      </c>
      <c r="B52" s="17" t="s">
        <v>8</v>
      </c>
      <c r="C52" s="17" t="s">
        <v>11</v>
      </c>
      <c r="D52" s="16" t="s">
        <v>160</v>
      </c>
      <c r="E52" s="10">
        <v>254789</v>
      </c>
      <c r="F52" s="10">
        <v>233983</v>
      </c>
      <c r="G52" s="10">
        <v>215552</v>
      </c>
      <c r="H52" s="10">
        <v>0</v>
      </c>
      <c r="I52" s="10">
        <v>5000</v>
      </c>
      <c r="J52" s="15"/>
      <c r="K52" s="10">
        <v>220552</v>
      </c>
      <c r="L52" s="10">
        <v>0</v>
      </c>
      <c r="M52" s="10">
        <v>0</v>
      </c>
      <c r="N52" s="10">
        <f>Tableau11[[#This Row],[MISSION
GLOBALE
2022-2023
Après
rehaussement]]+Tableau11[[#This Row],[ENTENTE
SPÉCIFIQUE 
2022-2023
Indexée
Récurrents
+
Non récur.]]+M52</f>
        <v>220552</v>
      </c>
    </row>
    <row r="53" spans="1:14" x14ac:dyDescent="0.25">
      <c r="A53" s="18" t="s">
        <v>166</v>
      </c>
      <c r="B53" s="17" t="s">
        <v>8</v>
      </c>
      <c r="C53" s="17" t="s">
        <v>29</v>
      </c>
      <c r="D53" s="16" t="s">
        <v>4</v>
      </c>
      <c r="E53" s="10">
        <v>247220</v>
      </c>
      <c r="F53" s="10">
        <v>160900</v>
      </c>
      <c r="G53" s="10">
        <v>184382</v>
      </c>
      <c r="H53" s="10">
        <v>34399</v>
      </c>
      <c r="I53" s="10">
        <v>0</v>
      </c>
      <c r="J53" s="15"/>
      <c r="K53" s="10">
        <v>218781</v>
      </c>
      <c r="L53" s="10">
        <v>62811</v>
      </c>
      <c r="M53" s="10">
        <v>0</v>
      </c>
      <c r="N53" s="10">
        <f>Tableau11[[#This Row],[MISSION
GLOBALE
2022-2023
Après
rehaussement]]+Tableau11[[#This Row],[ENTENTE
SPÉCIFIQUE 
2022-2023
Indexée
Récurrents
+
Non récur.]]+M53</f>
        <v>281592</v>
      </c>
    </row>
    <row r="54" spans="1:14" x14ac:dyDescent="0.25">
      <c r="A54" s="18" t="s">
        <v>165</v>
      </c>
      <c r="B54" s="17" t="s">
        <v>8</v>
      </c>
      <c r="C54" s="17" t="s">
        <v>11</v>
      </c>
      <c r="D54" s="16" t="s">
        <v>49</v>
      </c>
      <c r="E54" s="10">
        <v>254789</v>
      </c>
      <c r="F54" s="10">
        <v>105000</v>
      </c>
      <c r="G54" s="10">
        <v>327362</v>
      </c>
      <c r="H54" s="10">
        <v>106922</v>
      </c>
      <c r="I54" s="10">
        <v>0</v>
      </c>
      <c r="J54" s="15"/>
      <c r="K54" s="10">
        <v>434284</v>
      </c>
      <c r="L54" s="10">
        <v>92031</v>
      </c>
      <c r="M54" s="10">
        <v>0</v>
      </c>
      <c r="N54" s="10">
        <f>Tableau11[[#This Row],[MISSION
GLOBALE
2022-2023
Après
rehaussement]]+Tableau11[[#This Row],[ENTENTE
SPÉCIFIQUE 
2022-2023
Indexée
Récurrents
+
Non récur.]]+M54</f>
        <v>526315</v>
      </c>
    </row>
    <row r="55" spans="1:14" x14ac:dyDescent="0.25">
      <c r="A55" s="18" t="s">
        <v>164</v>
      </c>
      <c r="B55" s="17" t="s">
        <v>8</v>
      </c>
      <c r="C55" s="17" t="s">
        <v>11</v>
      </c>
      <c r="D55" s="16" t="s">
        <v>160</v>
      </c>
      <c r="E55" s="10">
        <v>254789</v>
      </c>
      <c r="F55" s="10">
        <v>233981</v>
      </c>
      <c r="G55" s="10">
        <v>215554</v>
      </c>
      <c r="H55" s="10">
        <v>0</v>
      </c>
      <c r="I55" s="10">
        <v>5000</v>
      </c>
      <c r="J55" s="15"/>
      <c r="K55" s="10">
        <v>220554</v>
      </c>
      <c r="L55" s="10">
        <v>10771</v>
      </c>
      <c r="M55" s="10">
        <v>0</v>
      </c>
      <c r="N55" s="10">
        <f>Tableau11[[#This Row],[MISSION
GLOBALE
2022-2023
Après
rehaussement]]+Tableau11[[#This Row],[ENTENTE
SPÉCIFIQUE 
2022-2023
Indexée
Récurrents
+
Non récur.]]+M55</f>
        <v>231325</v>
      </c>
    </row>
    <row r="56" spans="1:14" x14ac:dyDescent="0.25">
      <c r="A56" s="18" t="s">
        <v>163</v>
      </c>
      <c r="B56" s="17" t="s">
        <v>8</v>
      </c>
      <c r="C56" s="17" t="s">
        <v>11</v>
      </c>
      <c r="D56" s="16" t="s">
        <v>160</v>
      </c>
      <c r="E56" s="10">
        <v>262358</v>
      </c>
      <c r="F56" s="10">
        <v>213000</v>
      </c>
      <c r="G56" s="10">
        <v>215778</v>
      </c>
      <c r="H56" s="10">
        <v>0</v>
      </c>
      <c r="I56" s="10">
        <v>5000</v>
      </c>
      <c r="J56" s="15"/>
      <c r="K56" s="10">
        <v>220778</v>
      </c>
      <c r="L56" s="10">
        <v>33121</v>
      </c>
      <c r="M56" s="10">
        <v>0</v>
      </c>
      <c r="N56" s="10">
        <f>Tableau11[[#This Row],[MISSION
GLOBALE
2022-2023
Après
rehaussement]]+Tableau11[[#This Row],[ENTENTE
SPÉCIFIQUE 
2022-2023
Indexée
Récurrents
+
Non récur.]]+M56</f>
        <v>253899</v>
      </c>
    </row>
    <row r="57" spans="1:14" x14ac:dyDescent="0.25">
      <c r="A57" s="18" t="s">
        <v>162</v>
      </c>
      <c r="B57" s="17" t="s">
        <v>8</v>
      </c>
      <c r="C57" s="17" t="s">
        <v>29</v>
      </c>
      <c r="D57" s="16" t="s">
        <v>160</v>
      </c>
      <c r="E57" s="10">
        <v>247220</v>
      </c>
      <c r="F57" s="10">
        <v>236816</v>
      </c>
      <c r="G57" s="10">
        <v>216039</v>
      </c>
      <c r="H57" s="10">
        <v>0</v>
      </c>
      <c r="I57" s="10">
        <v>5000</v>
      </c>
      <c r="J57" s="15"/>
      <c r="K57" s="10">
        <v>221039</v>
      </c>
      <c r="L57" s="10">
        <v>0</v>
      </c>
      <c r="M57" s="10">
        <v>0</v>
      </c>
      <c r="N57" s="10">
        <f>Tableau11[[#This Row],[MISSION
GLOBALE
2022-2023
Après
rehaussement]]+Tableau11[[#This Row],[ENTENTE
SPÉCIFIQUE 
2022-2023
Indexée
Récurrents
+
Non récur.]]+M57</f>
        <v>221039</v>
      </c>
    </row>
    <row r="58" spans="1:14" x14ac:dyDescent="0.25">
      <c r="A58" s="18" t="s">
        <v>161</v>
      </c>
      <c r="B58" s="17" t="s">
        <v>8</v>
      </c>
      <c r="C58" s="17" t="s">
        <v>29</v>
      </c>
      <c r="D58" s="16" t="s">
        <v>160</v>
      </c>
      <c r="E58" s="10">
        <v>247220</v>
      </c>
      <c r="F58" s="10">
        <v>233983</v>
      </c>
      <c r="G58" s="10">
        <v>215552</v>
      </c>
      <c r="H58" s="10">
        <v>0</v>
      </c>
      <c r="I58" s="10">
        <v>5000</v>
      </c>
      <c r="J58" s="15"/>
      <c r="K58" s="10">
        <v>220552</v>
      </c>
      <c r="L58" s="10">
        <v>33679</v>
      </c>
      <c r="M58" s="10">
        <v>0</v>
      </c>
      <c r="N58" s="10">
        <f>Tableau11[[#This Row],[MISSION
GLOBALE
2022-2023
Après
rehaussement]]+Tableau11[[#This Row],[ENTENTE
SPÉCIFIQUE 
2022-2023
Indexée
Récurrents
+
Non récur.]]+M58</f>
        <v>254231</v>
      </c>
    </row>
    <row r="59" spans="1:14" x14ac:dyDescent="0.25">
      <c r="A59" s="18" t="s">
        <v>159</v>
      </c>
      <c r="B59" s="17" t="s">
        <v>17</v>
      </c>
      <c r="C59" s="17" t="s">
        <v>17</v>
      </c>
      <c r="D59" s="16" t="s">
        <v>31</v>
      </c>
      <c r="E59" s="10">
        <v>0</v>
      </c>
      <c r="F59" s="10">
        <v>0</v>
      </c>
      <c r="G59" s="10">
        <v>0</v>
      </c>
      <c r="H59" s="10">
        <v>0</v>
      </c>
      <c r="I59" s="10">
        <v>0</v>
      </c>
      <c r="J59" s="15"/>
      <c r="K59" s="10">
        <v>0</v>
      </c>
      <c r="L59" s="10">
        <v>14768</v>
      </c>
      <c r="M59" s="10">
        <v>0</v>
      </c>
      <c r="N59" s="10">
        <f>Tableau11[[#This Row],[MISSION
GLOBALE
2022-2023
Après
rehaussement]]+Tableau11[[#This Row],[ENTENTE
SPÉCIFIQUE 
2022-2023
Indexée
Récurrents
+
Non récur.]]+M59</f>
        <v>14768</v>
      </c>
    </row>
    <row r="60" spans="1:14" x14ac:dyDescent="0.25">
      <c r="A60" s="18" t="s">
        <v>158</v>
      </c>
      <c r="B60" s="17" t="s">
        <v>12</v>
      </c>
      <c r="C60" s="17" t="s">
        <v>29</v>
      </c>
      <c r="D60" s="16" t="s">
        <v>10</v>
      </c>
      <c r="E60" s="10">
        <v>160370</v>
      </c>
      <c r="F60" s="10">
        <v>130000</v>
      </c>
      <c r="G60" s="10">
        <v>228618</v>
      </c>
      <c r="H60" s="10">
        <v>0</v>
      </c>
      <c r="I60" s="10">
        <v>5000</v>
      </c>
      <c r="J60" s="15"/>
      <c r="K60" s="10">
        <v>233618</v>
      </c>
      <c r="L60" s="10">
        <v>0</v>
      </c>
      <c r="M60" s="10">
        <v>22852</v>
      </c>
      <c r="N60" s="10">
        <f>Tableau11[[#This Row],[MISSION
GLOBALE
2022-2023
Après
rehaussement]]+Tableau11[[#This Row],[ENTENTE
SPÉCIFIQUE 
2022-2023
Indexée
Récurrents
+
Non récur.]]+M60</f>
        <v>256470</v>
      </c>
    </row>
    <row r="61" spans="1:14" x14ac:dyDescent="0.25">
      <c r="A61" s="18" t="s">
        <v>157</v>
      </c>
      <c r="B61" s="17" t="s">
        <v>12</v>
      </c>
      <c r="C61" s="17" t="s">
        <v>11</v>
      </c>
      <c r="D61" s="16" t="s">
        <v>156</v>
      </c>
      <c r="E61" s="10">
        <v>181988</v>
      </c>
      <c r="F61" s="10">
        <v>169000</v>
      </c>
      <c r="G61" s="10">
        <v>432055</v>
      </c>
      <c r="H61" s="10">
        <v>29970</v>
      </c>
      <c r="I61" s="10">
        <v>0</v>
      </c>
      <c r="J61" s="15"/>
      <c r="K61" s="10">
        <v>462025</v>
      </c>
      <c r="L61" s="10">
        <v>114122</v>
      </c>
      <c r="M61" s="10">
        <v>0</v>
      </c>
      <c r="N61" s="10">
        <f>Tableau11[[#This Row],[MISSION
GLOBALE
2022-2023
Après
rehaussement]]+Tableau11[[#This Row],[ENTENTE
SPÉCIFIQUE 
2022-2023
Indexée
Récurrents
+
Non récur.]]+M61</f>
        <v>576147</v>
      </c>
    </row>
    <row r="62" spans="1:14" x14ac:dyDescent="0.25">
      <c r="A62" s="18" t="s">
        <v>155</v>
      </c>
      <c r="B62" s="17" t="s">
        <v>8</v>
      </c>
      <c r="C62" s="17" t="s">
        <v>17</v>
      </c>
      <c r="D62" s="16" t="s">
        <v>132</v>
      </c>
      <c r="E62" s="10">
        <v>0</v>
      </c>
      <c r="F62" s="10">
        <v>0</v>
      </c>
      <c r="G62" s="10">
        <v>0</v>
      </c>
      <c r="H62" s="10">
        <v>0</v>
      </c>
      <c r="I62" s="10">
        <v>0</v>
      </c>
      <c r="J62" s="15"/>
      <c r="K62" s="10">
        <v>0</v>
      </c>
      <c r="L62" s="10">
        <v>59148</v>
      </c>
      <c r="M62" s="10">
        <v>0</v>
      </c>
      <c r="N62" s="10">
        <f>Tableau11[[#This Row],[MISSION
GLOBALE
2022-2023
Après
rehaussement]]+Tableau11[[#This Row],[ENTENTE
SPÉCIFIQUE 
2022-2023
Indexée
Récurrents
+
Non récur.]]+M62</f>
        <v>59148</v>
      </c>
    </row>
    <row r="63" spans="1:14" x14ac:dyDescent="0.25">
      <c r="A63" s="18" t="s">
        <v>154</v>
      </c>
      <c r="B63" s="17" t="s">
        <v>12</v>
      </c>
      <c r="C63" s="17" t="s">
        <v>29</v>
      </c>
      <c r="D63" s="16" t="s">
        <v>31</v>
      </c>
      <c r="E63" s="10">
        <v>40543</v>
      </c>
      <c r="F63" s="10">
        <v>120000</v>
      </c>
      <c r="G63" s="10">
        <v>33200</v>
      </c>
      <c r="H63" s="10">
        <v>0</v>
      </c>
      <c r="I63" s="10">
        <v>5000</v>
      </c>
      <c r="J63" s="15"/>
      <c r="K63" s="10">
        <v>38200</v>
      </c>
      <c r="L63" s="10">
        <v>9536</v>
      </c>
      <c r="M63" s="10">
        <v>0</v>
      </c>
      <c r="N63" s="10">
        <f>Tableau11[[#This Row],[MISSION
GLOBALE
2022-2023
Après
rehaussement]]+Tableau11[[#This Row],[ENTENTE
SPÉCIFIQUE 
2022-2023
Indexée
Récurrents
+
Non récur.]]+M63</f>
        <v>47736</v>
      </c>
    </row>
    <row r="64" spans="1:14" x14ac:dyDescent="0.25">
      <c r="A64" s="18" t="s">
        <v>153</v>
      </c>
      <c r="B64" s="17" t="s">
        <v>12</v>
      </c>
      <c r="C64" s="17" t="s">
        <v>29</v>
      </c>
      <c r="D64" s="16" t="s">
        <v>19</v>
      </c>
      <c r="E64" s="10">
        <v>160370</v>
      </c>
      <c r="F64" s="10">
        <v>74560</v>
      </c>
      <c r="G64" s="10">
        <v>191496</v>
      </c>
      <c r="H64" s="10">
        <v>0</v>
      </c>
      <c r="I64" s="10">
        <v>5000</v>
      </c>
      <c r="J64" s="15"/>
      <c r="K64" s="10">
        <v>196496</v>
      </c>
      <c r="L64" s="10">
        <v>40668</v>
      </c>
      <c r="M64" s="10">
        <v>0</v>
      </c>
      <c r="N64" s="10">
        <f>Tableau11[[#This Row],[MISSION
GLOBALE
2022-2023
Après
rehaussement]]+Tableau11[[#This Row],[ENTENTE
SPÉCIFIQUE 
2022-2023
Indexée
Récurrents
+
Non récur.]]+M64</f>
        <v>237164</v>
      </c>
    </row>
    <row r="65" spans="1:14" x14ac:dyDescent="0.25">
      <c r="A65" s="18" t="s">
        <v>152</v>
      </c>
      <c r="B65" s="17" t="s">
        <v>12</v>
      </c>
      <c r="C65" s="17" t="s">
        <v>7</v>
      </c>
      <c r="D65" s="16" t="s">
        <v>10</v>
      </c>
      <c r="E65" s="10">
        <v>24776</v>
      </c>
      <c r="F65" s="10">
        <v>20000</v>
      </c>
      <c r="G65" s="10">
        <v>21369</v>
      </c>
      <c r="H65" s="10">
        <v>0</v>
      </c>
      <c r="I65" s="10">
        <v>5000</v>
      </c>
      <c r="J65" s="15"/>
      <c r="K65" s="10">
        <v>26369</v>
      </c>
      <c r="L65" s="10">
        <v>0</v>
      </c>
      <c r="M65" s="10">
        <v>2580</v>
      </c>
      <c r="N65" s="10">
        <f>Tableau11[[#This Row],[MISSION
GLOBALE
2022-2023
Après
rehaussement]]+Tableau11[[#This Row],[ENTENTE
SPÉCIFIQUE 
2022-2023
Indexée
Récurrents
+
Non récur.]]+M65</f>
        <v>28949</v>
      </c>
    </row>
    <row r="66" spans="1:14" x14ac:dyDescent="0.25">
      <c r="A66" s="18" t="s">
        <v>151</v>
      </c>
      <c r="B66" s="17" t="s">
        <v>8</v>
      </c>
      <c r="C66" s="17" t="s">
        <v>1</v>
      </c>
      <c r="D66" s="16" t="s">
        <v>34</v>
      </c>
      <c r="E66" s="10">
        <v>315334</v>
      </c>
      <c r="F66" s="10">
        <v>499312</v>
      </c>
      <c r="G66" s="10">
        <v>398849</v>
      </c>
      <c r="H66" s="10">
        <v>0</v>
      </c>
      <c r="I66" s="10">
        <v>5000</v>
      </c>
      <c r="J66" s="15"/>
      <c r="K66" s="10">
        <v>403849</v>
      </c>
      <c r="L66" s="10">
        <v>0</v>
      </c>
      <c r="M66" s="10">
        <v>0</v>
      </c>
      <c r="N66" s="10">
        <f>Tableau11[[#This Row],[MISSION
GLOBALE
2022-2023
Après
rehaussement]]+Tableau11[[#This Row],[ENTENTE
SPÉCIFIQUE 
2022-2023
Indexée
Récurrents
+
Non récur.]]+M66</f>
        <v>403849</v>
      </c>
    </row>
    <row r="67" spans="1:14" x14ac:dyDescent="0.25">
      <c r="A67" s="18" t="s">
        <v>150</v>
      </c>
      <c r="B67" s="17" t="s">
        <v>12</v>
      </c>
      <c r="C67" s="17" t="s">
        <v>29</v>
      </c>
      <c r="D67" s="16" t="s">
        <v>10</v>
      </c>
      <c r="E67" s="10">
        <v>160370</v>
      </c>
      <c r="F67" s="10">
        <v>43004</v>
      </c>
      <c r="G67" s="10">
        <v>116119</v>
      </c>
      <c r="H67" s="10">
        <v>0</v>
      </c>
      <c r="I67" s="10">
        <v>15743</v>
      </c>
      <c r="J67" s="15"/>
      <c r="K67" s="10">
        <v>131862</v>
      </c>
      <c r="L67" s="10">
        <v>0</v>
      </c>
      <c r="M67" s="10">
        <v>12898</v>
      </c>
      <c r="N67" s="10">
        <f>Tableau11[[#This Row],[MISSION
GLOBALE
2022-2023
Après
rehaussement]]+Tableau11[[#This Row],[ENTENTE
SPÉCIFIQUE 
2022-2023
Indexée
Récurrents
+
Non récur.]]+M67</f>
        <v>144760</v>
      </c>
    </row>
    <row r="68" spans="1:14" x14ac:dyDescent="0.25">
      <c r="A68" s="18" t="s">
        <v>149</v>
      </c>
      <c r="B68" s="17" t="s">
        <v>8</v>
      </c>
      <c r="C68" s="17" t="s">
        <v>29</v>
      </c>
      <c r="D68" s="16" t="s">
        <v>34</v>
      </c>
      <c r="E68" s="10">
        <v>247220</v>
      </c>
      <c r="F68" s="10">
        <v>39000</v>
      </c>
      <c r="G68" s="10">
        <v>138391</v>
      </c>
      <c r="H68" s="10">
        <v>0</v>
      </c>
      <c r="I68" s="10">
        <v>39000</v>
      </c>
      <c r="J68" s="15"/>
      <c r="K68" s="10">
        <v>177391</v>
      </c>
      <c r="L68" s="10">
        <v>0</v>
      </c>
      <c r="M68" s="10">
        <v>0</v>
      </c>
      <c r="N68" s="10">
        <f>Tableau11[[#This Row],[MISSION
GLOBALE
2022-2023
Après
rehaussement]]+Tableau11[[#This Row],[ENTENTE
SPÉCIFIQUE 
2022-2023
Indexée
Récurrents
+
Non récur.]]+M68</f>
        <v>177391</v>
      </c>
    </row>
    <row r="69" spans="1:14" x14ac:dyDescent="0.25">
      <c r="A69" s="18" t="s">
        <v>148</v>
      </c>
      <c r="B69" s="17" t="s">
        <v>112</v>
      </c>
      <c r="C69" s="17" t="s">
        <v>1</v>
      </c>
      <c r="D69" s="16" t="s">
        <v>147</v>
      </c>
      <c r="E69" s="10">
        <v>225238</v>
      </c>
      <c r="F69" s="10">
        <v>0</v>
      </c>
      <c r="G69" s="10">
        <v>142383</v>
      </c>
      <c r="H69" s="10">
        <v>0</v>
      </c>
      <c r="I69" s="10">
        <v>0</v>
      </c>
      <c r="J69" s="15"/>
      <c r="K69" s="10">
        <v>142383</v>
      </c>
      <c r="L69" s="10">
        <v>40035</v>
      </c>
      <c r="M69" s="10">
        <v>15000</v>
      </c>
      <c r="N69" s="10">
        <f>Tableau11[[#This Row],[MISSION
GLOBALE
2022-2023
Après
rehaussement]]+Tableau11[[#This Row],[ENTENTE
SPÉCIFIQUE 
2022-2023
Indexée
Récurrents
+
Non récur.]]+M69</f>
        <v>197418</v>
      </c>
    </row>
    <row r="70" spans="1:14" x14ac:dyDescent="0.25">
      <c r="A70" s="18" t="s">
        <v>146</v>
      </c>
      <c r="B70" s="17" t="s">
        <v>12</v>
      </c>
      <c r="C70" s="17" t="s">
        <v>29</v>
      </c>
      <c r="D70" s="16" t="s">
        <v>44</v>
      </c>
      <c r="E70" s="10">
        <v>160370</v>
      </c>
      <c r="F70" s="10">
        <v>39254</v>
      </c>
      <c r="G70" s="10">
        <v>114100</v>
      </c>
      <c r="H70" s="10">
        <v>0</v>
      </c>
      <c r="I70" s="10">
        <v>17763</v>
      </c>
      <c r="J70" s="15"/>
      <c r="K70" s="10">
        <v>131863</v>
      </c>
      <c r="L70" s="10">
        <v>16838</v>
      </c>
      <c r="M70" s="10">
        <v>0</v>
      </c>
      <c r="N70" s="10">
        <f>Tableau11[[#This Row],[MISSION
GLOBALE
2022-2023
Après
rehaussement]]+Tableau11[[#This Row],[ENTENTE
SPÉCIFIQUE 
2022-2023
Indexée
Récurrents
+
Non récur.]]+M70</f>
        <v>148701</v>
      </c>
    </row>
    <row r="71" spans="1:14" x14ac:dyDescent="0.25">
      <c r="A71" s="18" t="s">
        <v>145</v>
      </c>
      <c r="B71" s="17" t="s">
        <v>12</v>
      </c>
      <c r="C71" s="17" t="s">
        <v>29</v>
      </c>
      <c r="D71" s="16" t="s">
        <v>143</v>
      </c>
      <c r="E71" s="10">
        <v>160370</v>
      </c>
      <c r="F71" s="10">
        <v>43004</v>
      </c>
      <c r="G71" s="10">
        <v>116119</v>
      </c>
      <c r="H71" s="10">
        <v>0</v>
      </c>
      <c r="I71" s="10">
        <v>15743</v>
      </c>
      <c r="J71" s="15"/>
      <c r="K71" s="10">
        <v>131862</v>
      </c>
      <c r="L71" s="10">
        <v>0</v>
      </c>
      <c r="M71" s="10">
        <v>0</v>
      </c>
      <c r="N71" s="10">
        <f>Tableau11[[#This Row],[MISSION
GLOBALE
2022-2023
Après
rehaussement]]+Tableau11[[#This Row],[ENTENTE
SPÉCIFIQUE 
2022-2023
Indexée
Récurrents
+
Non récur.]]+M71</f>
        <v>131862</v>
      </c>
    </row>
    <row r="72" spans="1:14" x14ac:dyDescent="0.25">
      <c r="A72" s="18" t="s">
        <v>144</v>
      </c>
      <c r="B72" s="17" t="s">
        <v>12</v>
      </c>
      <c r="C72" s="17" t="s">
        <v>11</v>
      </c>
      <c r="D72" s="16" t="s">
        <v>143</v>
      </c>
      <c r="E72" s="10">
        <v>174782</v>
      </c>
      <c r="F72" s="10">
        <v>137272</v>
      </c>
      <c r="G72" s="10">
        <v>121106</v>
      </c>
      <c r="H72" s="10">
        <v>0</v>
      </c>
      <c r="I72" s="10">
        <v>22606</v>
      </c>
      <c r="J72" s="15"/>
      <c r="K72" s="10">
        <v>143712</v>
      </c>
      <c r="L72" s="10">
        <v>17782</v>
      </c>
      <c r="M72" s="10">
        <v>0</v>
      </c>
      <c r="N72" s="10">
        <f>Tableau11[[#This Row],[MISSION
GLOBALE
2022-2023
Après
rehaussement]]+Tableau11[[#This Row],[ENTENTE
SPÉCIFIQUE 
2022-2023
Indexée
Récurrents
+
Non récur.]]+M72</f>
        <v>161494</v>
      </c>
    </row>
    <row r="73" spans="1:14" x14ac:dyDescent="0.25">
      <c r="A73" s="18" t="s">
        <v>142</v>
      </c>
      <c r="B73" s="17" t="s">
        <v>14</v>
      </c>
      <c r="C73" s="17" t="s">
        <v>11</v>
      </c>
      <c r="D73" s="16" t="s">
        <v>97</v>
      </c>
      <c r="E73" s="10">
        <v>430206</v>
      </c>
      <c r="F73" s="10">
        <v>392148</v>
      </c>
      <c r="G73" s="10">
        <v>1116661</v>
      </c>
      <c r="H73" s="10">
        <v>137080</v>
      </c>
      <c r="I73" s="10">
        <v>0</v>
      </c>
      <c r="J73" s="15"/>
      <c r="K73" s="10">
        <v>1253741</v>
      </c>
      <c r="L73" s="10">
        <v>14000</v>
      </c>
      <c r="M73" s="10">
        <v>227031</v>
      </c>
      <c r="N73" s="10">
        <f>Tableau11[[#This Row],[MISSION
GLOBALE
2022-2023
Après
rehaussement]]+Tableau11[[#This Row],[ENTENTE
SPÉCIFIQUE 
2022-2023
Indexée
Récurrents
+
Non récur.]]+M73</f>
        <v>1494772</v>
      </c>
    </row>
    <row r="74" spans="1:14" x14ac:dyDescent="0.25">
      <c r="A74" s="18" t="s">
        <v>141</v>
      </c>
      <c r="B74" s="17" t="s">
        <v>14</v>
      </c>
      <c r="C74" s="17" t="s">
        <v>29</v>
      </c>
      <c r="D74" s="16" t="s">
        <v>4</v>
      </c>
      <c r="E74" s="10">
        <v>335604</v>
      </c>
      <c r="F74" s="10">
        <v>740652</v>
      </c>
      <c r="G74" s="10">
        <v>383330</v>
      </c>
      <c r="H74" s="10">
        <v>35673</v>
      </c>
      <c r="I74" s="10">
        <v>0</v>
      </c>
      <c r="J74" s="15"/>
      <c r="K74" s="10">
        <v>419003</v>
      </c>
      <c r="L74" s="10">
        <v>0</v>
      </c>
      <c r="M74" s="10">
        <v>0</v>
      </c>
      <c r="N74" s="10">
        <f>Tableau11[[#This Row],[MISSION
GLOBALE
2022-2023
Après
rehaussement]]+Tableau11[[#This Row],[ENTENTE
SPÉCIFIQUE 
2022-2023
Indexée
Récurrents
+
Non récur.]]+M74</f>
        <v>419003</v>
      </c>
    </row>
    <row r="75" spans="1:14" x14ac:dyDescent="0.25">
      <c r="A75" s="18" t="s">
        <v>140</v>
      </c>
      <c r="B75" s="17" t="s">
        <v>12</v>
      </c>
      <c r="C75" s="17" t="s">
        <v>7</v>
      </c>
      <c r="D75" s="16" t="s">
        <v>19</v>
      </c>
      <c r="E75" s="10">
        <v>24776</v>
      </c>
      <c r="F75" s="10">
        <v>0</v>
      </c>
      <c r="G75" s="10">
        <v>28866</v>
      </c>
      <c r="H75" s="10">
        <v>0</v>
      </c>
      <c r="I75" s="10">
        <v>0</v>
      </c>
      <c r="J75" s="15"/>
      <c r="K75" s="10">
        <v>28866</v>
      </c>
      <c r="L75" s="10">
        <v>0</v>
      </c>
      <c r="M75" s="10">
        <v>0</v>
      </c>
      <c r="N75" s="10">
        <f>Tableau11[[#This Row],[MISSION
GLOBALE
2022-2023
Après
rehaussement]]+Tableau11[[#This Row],[ENTENTE
SPÉCIFIQUE 
2022-2023
Indexée
Récurrents
+
Non récur.]]+M75</f>
        <v>28866</v>
      </c>
    </row>
    <row r="76" spans="1:14" x14ac:dyDescent="0.25">
      <c r="A76" s="18" t="s">
        <v>139</v>
      </c>
      <c r="B76" s="17" t="s">
        <v>12</v>
      </c>
      <c r="C76" s="17" t="s">
        <v>29</v>
      </c>
      <c r="D76" s="16" t="s">
        <v>10</v>
      </c>
      <c r="E76" s="10">
        <v>160370</v>
      </c>
      <c r="F76" s="10">
        <v>86000</v>
      </c>
      <c r="G76" s="10">
        <v>116119</v>
      </c>
      <c r="H76" s="10">
        <v>0</v>
      </c>
      <c r="I76" s="10">
        <v>15743</v>
      </c>
      <c r="J76" s="15"/>
      <c r="K76" s="10">
        <v>131862</v>
      </c>
      <c r="L76" s="10">
        <v>0</v>
      </c>
      <c r="M76" s="10">
        <v>12898</v>
      </c>
      <c r="N76" s="10">
        <f>Tableau11[[#This Row],[MISSION
GLOBALE
2022-2023
Après
rehaussement]]+Tableau11[[#This Row],[ENTENTE
SPÉCIFIQUE 
2022-2023
Indexée
Récurrents
+
Non récur.]]+M76</f>
        <v>144760</v>
      </c>
    </row>
    <row r="77" spans="1:14" x14ac:dyDescent="0.25">
      <c r="A77" s="18" t="s">
        <v>138</v>
      </c>
      <c r="B77" s="17" t="s">
        <v>8</v>
      </c>
      <c r="C77" s="17" t="s">
        <v>29</v>
      </c>
      <c r="D77" s="16" t="s">
        <v>4</v>
      </c>
      <c r="E77" s="10">
        <v>247220</v>
      </c>
      <c r="F77" s="10">
        <v>217790</v>
      </c>
      <c r="G77" s="10">
        <v>176218</v>
      </c>
      <c r="H77" s="10">
        <v>42105</v>
      </c>
      <c r="I77" s="10">
        <v>0</v>
      </c>
      <c r="J77" s="15"/>
      <c r="K77" s="10">
        <v>218323</v>
      </c>
      <c r="L77" s="10">
        <v>0</v>
      </c>
      <c r="M77" s="10">
        <v>0</v>
      </c>
      <c r="N77" s="10">
        <f>Tableau11[[#This Row],[MISSION
GLOBALE
2022-2023
Après
rehaussement]]+Tableau11[[#This Row],[ENTENTE
SPÉCIFIQUE 
2022-2023
Indexée
Récurrents
+
Non récur.]]+M77</f>
        <v>218323</v>
      </c>
    </row>
    <row r="78" spans="1:14" x14ac:dyDescent="0.25">
      <c r="A78" s="18" t="s">
        <v>137</v>
      </c>
      <c r="B78" s="17" t="s">
        <v>14</v>
      </c>
      <c r="C78" s="17" t="s">
        <v>11</v>
      </c>
      <c r="D78" s="16" t="s">
        <v>59</v>
      </c>
      <c r="E78" s="10">
        <v>367138</v>
      </c>
      <c r="F78" s="10">
        <v>86016</v>
      </c>
      <c r="G78" s="10">
        <v>261211</v>
      </c>
      <c r="H78" s="10">
        <v>0</v>
      </c>
      <c r="I78" s="10">
        <v>40662</v>
      </c>
      <c r="J78" s="15"/>
      <c r="K78" s="10">
        <v>301873</v>
      </c>
      <c r="L78" s="10">
        <v>3142</v>
      </c>
      <c r="M78" s="10">
        <v>10440</v>
      </c>
      <c r="N78" s="10">
        <f>Tableau11[[#This Row],[MISSION
GLOBALE
2022-2023
Après
rehaussement]]+Tableau11[[#This Row],[ENTENTE
SPÉCIFIQUE 
2022-2023
Indexée
Récurrents
+
Non récur.]]+M78</f>
        <v>315455</v>
      </c>
    </row>
    <row r="79" spans="1:14" x14ac:dyDescent="0.25">
      <c r="A79" s="18" t="s">
        <v>136</v>
      </c>
      <c r="B79" s="17" t="s">
        <v>12</v>
      </c>
      <c r="C79" s="17" t="s">
        <v>11</v>
      </c>
      <c r="D79" s="16" t="s">
        <v>10</v>
      </c>
      <c r="E79" s="10">
        <v>167576</v>
      </c>
      <c r="F79" s="10">
        <v>40746</v>
      </c>
      <c r="G79" s="10">
        <v>123587</v>
      </c>
      <c r="H79" s="10">
        <v>0</v>
      </c>
      <c r="I79" s="10">
        <v>14200</v>
      </c>
      <c r="J79" s="15"/>
      <c r="K79" s="10">
        <v>137787</v>
      </c>
      <c r="L79" s="10">
        <v>41662</v>
      </c>
      <c r="M79" s="10">
        <v>19198</v>
      </c>
      <c r="N79" s="10">
        <f>Tableau11[[#This Row],[MISSION
GLOBALE
2022-2023
Après
rehaussement]]+Tableau11[[#This Row],[ENTENTE
SPÉCIFIQUE 
2022-2023
Indexée
Récurrents
+
Non récur.]]+M79</f>
        <v>198647</v>
      </c>
    </row>
    <row r="80" spans="1:14" x14ac:dyDescent="0.25">
      <c r="A80" s="18" t="s">
        <v>135</v>
      </c>
      <c r="B80" s="17" t="s">
        <v>14</v>
      </c>
      <c r="C80" s="17" t="s">
        <v>29</v>
      </c>
      <c r="D80" s="16" t="s">
        <v>97</v>
      </c>
      <c r="E80" s="10">
        <v>335604</v>
      </c>
      <c r="F80" s="10">
        <v>410784</v>
      </c>
      <c r="G80" s="10">
        <v>1141976</v>
      </c>
      <c r="H80" s="10">
        <v>182522</v>
      </c>
      <c r="I80" s="10">
        <v>0</v>
      </c>
      <c r="J80" s="15"/>
      <c r="K80" s="10">
        <v>1324498</v>
      </c>
      <c r="L80" s="10">
        <v>28000</v>
      </c>
      <c r="M80" s="10">
        <v>162711</v>
      </c>
      <c r="N80" s="10">
        <f>Tableau11[[#This Row],[MISSION
GLOBALE
2022-2023
Après
rehaussement]]+Tableau11[[#This Row],[ENTENTE
SPÉCIFIQUE 
2022-2023
Indexée
Récurrents
+
Non récur.]]+M80</f>
        <v>1515209</v>
      </c>
    </row>
    <row r="81" spans="1:14" x14ac:dyDescent="0.25">
      <c r="A81" s="18" t="s">
        <v>134</v>
      </c>
      <c r="B81" s="17" t="s">
        <v>14</v>
      </c>
      <c r="C81" s="17" t="s">
        <v>11</v>
      </c>
      <c r="D81" s="16" t="s">
        <v>97</v>
      </c>
      <c r="E81" s="10">
        <v>430206</v>
      </c>
      <c r="F81" s="10">
        <v>196848</v>
      </c>
      <c r="G81" s="10">
        <v>1329401</v>
      </c>
      <c r="H81" s="10">
        <v>176297</v>
      </c>
      <c r="I81" s="10">
        <v>0</v>
      </c>
      <c r="J81" s="15"/>
      <c r="K81" s="10">
        <v>1505698</v>
      </c>
      <c r="L81" s="10">
        <v>0</v>
      </c>
      <c r="M81" s="10">
        <v>227795</v>
      </c>
      <c r="N81" s="10">
        <f>Tableau11[[#This Row],[MISSION
GLOBALE
2022-2023
Après
rehaussement]]+Tableau11[[#This Row],[ENTENTE
SPÉCIFIQUE 
2022-2023
Indexée
Récurrents
+
Non récur.]]+M81</f>
        <v>1733493</v>
      </c>
    </row>
    <row r="82" spans="1:14" x14ac:dyDescent="0.25">
      <c r="A82" s="18" t="s">
        <v>133</v>
      </c>
      <c r="B82" s="17" t="s">
        <v>8</v>
      </c>
      <c r="C82" s="17" t="s">
        <v>7</v>
      </c>
      <c r="D82" s="16" t="s">
        <v>132</v>
      </c>
      <c r="E82" s="10">
        <v>239654</v>
      </c>
      <c r="F82" s="10">
        <v>0</v>
      </c>
      <c r="G82" s="10">
        <v>94801</v>
      </c>
      <c r="H82" s="10">
        <v>0</v>
      </c>
      <c r="I82" s="10">
        <v>0</v>
      </c>
      <c r="J82" s="15"/>
      <c r="K82" s="10">
        <v>94801</v>
      </c>
      <c r="L82" s="10">
        <v>7550</v>
      </c>
      <c r="M82" s="10">
        <v>0</v>
      </c>
      <c r="N82" s="10">
        <f>Tableau11[[#This Row],[MISSION
GLOBALE
2022-2023
Après
rehaussement]]+Tableau11[[#This Row],[ENTENTE
SPÉCIFIQUE 
2022-2023
Indexée
Récurrents
+
Non récur.]]+M82</f>
        <v>102351</v>
      </c>
    </row>
    <row r="83" spans="1:14" x14ac:dyDescent="0.25">
      <c r="A83" s="18" t="s">
        <v>131</v>
      </c>
      <c r="B83" s="17" t="s">
        <v>8</v>
      </c>
      <c r="C83" s="17" t="s">
        <v>7</v>
      </c>
      <c r="D83" s="16" t="s">
        <v>6</v>
      </c>
      <c r="E83" s="10">
        <v>239654</v>
      </c>
      <c r="F83" s="10">
        <v>245275</v>
      </c>
      <c r="G83" s="10">
        <v>170983</v>
      </c>
      <c r="H83" s="10">
        <v>0</v>
      </c>
      <c r="I83" s="10">
        <v>26068</v>
      </c>
      <c r="J83" s="15"/>
      <c r="K83" s="10">
        <v>197051</v>
      </c>
      <c r="L83" s="10">
        <v>0</v>
      </c>
      <c r="M83" s="10">
        <v>0</v>
      </c>
      <c r="N83" s="10">
        <f>Tableau11[[#This Row],[MISSION
GLOBALE
2022-2023
Après
rehaussement]]+Tableau11[[#This Row],[ENTENTE
SPÉCIFIQUE 
2022-2023
Indexée
Récurrents
+
Non récur.]]+M83</f>
        <v>197051</v>
      </c>
    </row>
    <row r="84" spans="1:14" x14ac:dyDescent="0.25">
      <c r="A84" s="18" t="s">
        <v>130</v>
      </c>
      <c r="B84" s="17" t="s">
        <v>8</v>
      </c>
      <c r="C84" s="17" t="s">
        <v>29</v>
      </c>
      <c r="D84" s="16" t="s">
        <v>6</v>
      </c>
      <c r="E84" s="10">
        <v>247220</v>
      </c>
      <c r="F84" s="10">
        <v>506948</v>
      </c>
      <c r="G84" s="10">
        <v>176218</v>
      </c>
      <c r="H84" s="10">
        <v>0</v>
      </c>
      <c r="I84" s="10">
        <v>27054</v>
      </c>
      <c r="J84" s="15"/>
      <c r="K84" s="10">
        <v>203272</v>
      </c>
      <c r="L84" s="10">
        <v>0</v>
      </c>
      <c r="M84" s="10">
        <v>0</v>
      </c>
      <c r="N84" s="10">
        <f>Tableau11[[#This Row],[MISSION
GLOBALE
2022-2023
Après
rehaussement]]+Tableau11[[#This Row],[ENTENTE
SPÉCIFIQUE 
2022-2023
Indexée
Récurrents
+
Non récur.]]+M84</f>
        <v>203272</v>
      </c>
    </row>
    <row r="85" spans="1:14" x14ac:dyDescent="0.25">
      <c r="A85" s="18" t="s">
        <v>129</v>
      </c>
      <c r="B85" s="17" t="s">
        <v>8</v>
      </c>
      <c r="C85" s="17" t="s">
        <v>7</v>
      </c>
      <c r="D85" s="16" t="s">
        <v>6</v>
      </c>
      <c r="E85" s="10">
        <v>239654</v>
      </c>
      <c r="F85" s="10">
        <v>135795</v>
      </c>
      <c r="G85" s="10">
        <v>170983</v>
      </c>
      <c r="H85" s="10">
        <v>0</v>
      </c>
      <c r="I85" s="10">
        <v>26068</v>
      </c>
      <c r="J85" s="15"/>
      <c r="K85" s="10">
        <v>197051</v>
      </c>
      <c r="L85" s="10">
        <v>0</v>
      </c>
      <c r="M85" s="10">
        <v>0</v>
      </c>
      <c r="N85" s="10">
        <f>Tableau11[[#This Row],[MISSION
GLOBALE
2022-2023
Après
rehaussement]]+Tableau11[[#This Row],[ENTENTE
SPÉCIFIQUE 
2022-2023
Indexée
Récurrents
+
Non récur.]]+M85</f>
        <v>197051</v>
      </c>
    </row>
    <row r="86" spans="1:14" x14ac:dyDescent="0.25">
      <c r="A86" s="18" t="s">
        <v>128</v>
      </c>
      <c r="B86" s="17" t="s">
        <v>8</v>
      </c>
      <c r="C86" s="17" t="s">
        <v>7</v>
      </c>
      <c r="D86" s="16" t="s">
        <v>6</v>
      </c>
      <c r="E86" s="10">
        <v>239654</v>
      </c>
      <c r="F86" s="10">
        <v>204445</v>
      </c>
      <c r="G86" s="10">
        <v>170983</v>
      </c>
      <c r="H86" s="10">
        <v>0</v>
      </c>
      <c r="I86" s="10">
        <v>26068</v>
      </c>
      <c r="J86" s="15"/>
      <c r="K86" s="10">
        <v>197051</v>
      </c>
      <c r="L86" s="10">
        <v>0</v>
      </c>
      <c r="M86" s="10">
        <v>0</v>
      </c>
      <c r="N86" s="10">
        <f>Tableau11[[#This Row],[MISSION
GLOBALE
2022-2023
Après
rehaussement]]+Tableau11[[#This Row],[ENTENTE
SPÉCIFIQUE 
2022-2023
Indexée
Récurrents
+
Non récur.]]+M86</f>
        <v>197051</v>
      </c>
    </row>
    <row r="87" spans="1:14" x14ac:dyDescent="0.25">
      <c r="A87" s="18" t="s">
        <v>127</v>
      </c>
      <c r="B87" s="17" t="s">
        <v>8</v>
      </c>
      <c r="C87" s="17" t="s">
        <v>7</v>
      </c>
      <c r="D87" s="16" t="s">
        <v>6</v>
      </c>
      <c r="E87" s="10">
        <v>239654</v>
      </c>
      <c r="F87" s="10">
        <v>198065</v>
      </c>
      <c r="G87" s="10">
        <v>170983</v>
      </c>
      <c r="H87" s="10">
        <v>0</v>
      </c>
      <c r="I87" s="10">
        <v>26068</v>
      </c>
      <c r="J87" s="15"/>
      <c r="K87" s="10">
        <v>197051</v>
      </c>
      <c r="L87" s="10">
        <v>0</v>
      </c>
      <c r="M87" s="10">
        <v>0</v>
      </c>
      <c r="N87" s="10">
        <f>Tableau11[[#This Row],[MISSION
GLOBALE
2022-2023
Après
rehaussement]]+Tableau11[[#This Row],[ENTENTE
SPÉCIFIQUE 
2022-2023
Indexée
Récurrents
+
Non récur.]]+M87</f>
        <v>197051</v>
      </c>
    </row>
    <row r="88" spans="1:14" x14ac:dyDescent="0.25">
      <c r="A88" s="18" t="s">
        <v>126</v>
      </c>
      <c r="B88" s="17" t="s">
        <v>8</v>
      </c>
      <c r="C88" s="17" t="s">
        <v>7</v>
      </c>
      <c r="D88" s="16" t="s">
        <v>6</v>
      </c>
      <c r="E88" s="10">
        <v>239654</v>
      </c>
      <c r="F88" s="10">
        <v>373660</v>
      </c>
      <c r="G88" s="10">
        <v>170983</v>
      </c>
      <c r="H88" s="10">
        <v>0</v>
      </c>
      <c r="I88" s="10">
        <v>26068</v>
      </c>
      <c r="J88" s="15"/>
      <c r="K88" s="10">
        <v>197051</v>
      </c>
      <c r="L88" s="10">
        <v>31728</v>
      </c>
      <c r="M88" s="10">
        <v>0</v>
      </c>
      <c r="N88" s="10">
        <f>Tableau11[[#This Row],[MISSION
GLOBALE
2022-2023
Après
rehaussement]]+Tableau11[[#This Row],[ENTENTE
SPÉCIFIQUE 
2022-2023
Indexée
Récurrents
+
Non récur.]]+M88</f>
        <v>228779</v>
      </c>
    </row>
    <row r="89" spans="1:14" x14ac:dyDescent="0.25">
      <c r="A89" s="18" t="s">
        <v>125</v>
      </c>
      <c r="B89" s="17" t="s">
        <v>8</v>
      </c>
      <c r="C89" s="17" t="s">
        <v>7</v>
      </c>
      <c r="D89" s="16" t="s">
        <v>6</v>
      </c>
      <c r="E89" s="10">
        <v>239654</v>
      </c>
      <c r="F89" s="10">
        <v>35000</v>
      </c>
      <c r="G89" s="10">
        <v>26042</v>
      </c>
      <c r="H89" s="10">
        <v>0</v>
      </c>
      <c r="I89" s="10">
        <v>35000</v>
      </c>
      <c r="J89" s="15"/>
      <c r="K89" s="10">
        <v>61042</v>
      </c>
      <c r="L89" s="10">
        <v>0</v>
      </c>
      <c r="M89" s="10">
        <v>0</v>
      </c>
      <c r="N89" s="10">
        <f>Tableau11[[#This Row],[MISSION
GLOBALE
2022-2023
Après
rehaussement]]+Tableau11[[#This Row],[ENTENTE
SPÉCIFIQUE 
2022-2023
Indexée
Récurrents
+
Non récur.]]+M89</f>
        <v>61042</v>
      </c>
    </row>
    <row r="90" spans="1:14" x14ac:dyDescent="0.25">
      <c r="A90" s="18" t="s">
        <v>124</v>
      </c>
      <c r="B90" s="17" t="s">
        <v>8</v>
      </c>
      <c r="C90" s="17" t="s">
        <v>7</v>
      </c>
      <c r="D90" s="16" t="s">
        <v>6</v>
      </c>
      <c r="E90" s="10">
        <v>239654</v>
      </c>
      <c r="F90" s="10">
        <v>247998</v>
      </c>
      <c r="G90" s="10">
        <v>170983</v>
      </c>
      <c r="H90" s="10">
        <v>0</v>
      </c>
      <c r="I90" s="10">
        <v>26068</v>
      </c>
      <c r="J90" s="15"/>
      <c r="K90" s="10">
        <v>197051</v>
      </c>
      <c r="L90" s="10">
        <v>0</v>
      </c>
      <c r="M90" s="10">
        <v>0</v>
      </c>
      <c r="N90" s="10">
        <f>Tableau11[[#This Row],[MISSION
GLOBALE
2022-2023
Après
rehaussement]]+Tableau11[[#This Row],[ENTENTE
SPÉCIFIQUE 
2022-2023
Indexée
Récurrents
+
Non récur.]]+M90</f>
        <v>197051</v>
      </c>
    </row>
    <row r="91" spans="1:14" x14ac:dyDescent="0.25">
      <c r="A91" s="18" t="s">
        <v>123</v>
      </c>
      <c r="B91" s="17" t="s">
        <v>14</v>
      </c>
      <c r="C91" s="17" t="s">
        <v>11</v>
      </c>
      <c r="D91" s="16" t="s">
        <v>47</v>
      </c>
      <c r="E91" s="10">
        <v>398672</v>
      </c>
      <c r="F91" s="10">
        <v>273390</v>
      </c>
      <c r="G91" s="10">
        <v>283644</v>
      </c>
      <c r="H91" s="10">
        <v>0</v>
      </c>
      <c r="I91" s="10">
        <v>44157</v>
      </c>
      <c r="J91" s="15"/>
      <c r="K91" s="10">
        <v>327801</v>
      </c>
      <c r="L91" s="10">
        <v>142411</v>
      </c>
      <c r="M91" s="10">
        <v>0</v>
      </c>
      <c r="N91" s="10">
        <f>Tableau11[[#This Row],[MISSION
GLOBALE
2022-2023
Après
rehaussement]]+Tableau11[[#This Row],[ENTENTE
SPÉCIFIQUE 
2022-2023
Indexée
Récurrents
+
Non récur.]]+M91</f>
        <v>470212</v>
      </c>
    </row>
    <row r="92" spans="1:14" x14ac:dyDescent="0.25">
      <c r="A92" s="18" t="s">
        <v>122</v>
      </c>
      <c r="B92" s="17" t="s">
        <v>8</v>
      </c>
      <c r="C92" s="17" t="s">
        <v>29</v>
      </c>
      <c r="D92" s="16" t="s">
        <v>4</v>
      </c>
      <c r="E92" s="10">
        <v>247220</v>
      </c>
      <c r="F92" s="10">
        <v>112000</v>
      </c>
      <c r="G92" s="10">
        <v>304222</v>
      </c>
      <c r="H92" s="10">
        <v>33470</v>
      </c>
      <c r="I92" s="10">
        <v>0</v>
      </c>
      <c r="J92" s="15"/>
      <c r="K92" s="10">
        <v>337692</v>
      </c>
      <c r="L92" s="10">
        <v>82947</v>
      </c>
      <c r="M92" s="10">
        <v>0</v>
      </c>
      <c r="N92" s="10">
        <f>Tableau11[[#This Row],[MISSION
GLOBALE
2022-2023
Après
rehaussement]]+Tableau11[[#This Row],[ENTENTE
SPÉCIFIQUE 
2022-2023
Indexée
Récurrents
+
Non récur.]]+M92</f>
        <v>420639</v>
      </c>
    </row>
    <row r="93" spans="1:14" x14ac:dyDescent="0.25">
      <c r="A93" s="18" t="s">
        <v>121</v>
      </c>
      <c r="B93" s="17" t="s">
        <v>12</v>
      </c>
      <c r="C93" s="17" t="s">
        <v>7</v>
      </c>
      <c r="D93" s="16" t="s">
        <v>19</v>
      </c>
      <c r="E93" s="10">
        <v>24776</v>
      </c>
      <c r="F93" s="10">
        <v>0</v>
      </c>
      <c r="G93" s="10">
        <v>16565</v>
      </c>
      <c r="H93" s="10">
        <v>0</v>
      </c>
      <c r="I93" s="10">
        <v>0</v>
      </c>
      <c r="J93" s="15"/>
      <c r="K93" s="10">
        <v>16565</v>
      </c>
      <c r="L93" s="10">
        <v>0</v>
      </c>
      <c r="M93" s="10">
        <v>0</v>
      </c>
      <c r="N93" s="10">
        <f>Tableau11[[#This Row],[MISSION
GLOBALE
2022-2023
Après
rehaussement]]+Tableau11[[#This Row],[ENTENTE
SPÉCIFIQUE 
2022-2023
Indexée
Récurrents
+
Non récur.]]+M93</f>
        <v>16565</v>
      </c>
    </row>
    <row r="94" spans="1:14" x14ac:dyDescent="0.25">
      <c r="A94" s="18" t="s">
        <v>120</v>
      </c>
      <c r="B94" s="17" t="s">
        <v>8</v>
      </c>
      <c r="C94" s="17" t="s">
        <v>29</v>
      </c>
      <c r="D94" s="16" t="s">
        <v>4</v>
      </c>
      <c r="E94" s="10">
        <v>247220</v>
      </c>
      <c r="F94" s="10">
        <v>80000</v>
      </c>
      <c r="G94" s="10">
        <v>179537</v>
      </c>
      <c r="H94" s="10">
        <v>38973</v>
      </c>
      <c r="I94" s="10">
        <v>0</v>
      </c>
      <c r="J94" s="15"/>
      <c r="K94" s="10">
        <v>218510</v>
      </c>
      <c r="L94" s="10">
        <v>35272</v>
      </c>
      <c r="M94" s="10">
        <v>0</v>
      </c>
      <c r="N94" s="10">
        <f>Tableau11[[#This Row],[MISSION
GLOBALE
2022-2023
Après
rehaussement]]+Tableau11[[#This Row],[ENTENTE
SPÉCIFIQUE 
2022-2023
Indexée
Récurrents
+
Non récur.]]+M94</f>
        <v>253782</v>
      </c>
    </row>
    <row r="95" spans="1:14" x14ac:dyDescent="0.25">
      <c r="A95" s="18" t="s">
        <v>119</v>
      </c>
      <c r="B95" s="17" t="s">
        <v>8</v>
      </c>
      <c r="C95" s="17" t="s">
        <v>7</v>
      </c>
      <c r="D95" s="16" t="s">
        <v>6</v>
      </c>
      <c r="E95" s="10">
        <v>239654</v>
      </c>
      <c r="F95" s="10">
        <v>210288</v>
      </c>
      <c r="G95" s="10">
        <v>170983</v>
      </c>
      <c r="H95" s="10">
        <v>0</v>
      </c>
      <c r="I95" s="10">
        <v>26068</v>
      </c>
      <c r="J95" s="15"/>
      <c r="K95" s="10">
        <v>197051</v>
      </c>
      <c r="L95" s="10">
        <v>0</v>
      </c>
      <c r="M95" s="10">
        <v>0</v>
      </c>
      <c r="N95" s="10">
        <f>Tableau11[[#This Row],[MISSION
GLOBALE
2022-2023
Après
rehaussement]]+Tableau11[[#This Row],[ENTENTE
SPÉCIFIQUE 
2022-2023
Indexée
Récurrents
+
Non récur.]]+M95</f>
        <v>197051</v>
      </c>
    </row>
    <row r="96" spans="1:14" x14ac:dyDescent="0.25">
      <c r="A96" s="18" t="s">
        <v>118</v>
      </c>
      <c r="B96" s="17" t="s">
        <v>8</v>
      </c>
      <c r="C96" s="17" t="s">
        <v>1</v>
      </c>
      <c r="D96" s="16" t="s">
        <v>19</v>
      </c>
      <c r="E96" s="10">
        <v>315334</v>
      </c>
      <c r="F96" s="10">
        <v>0</v>
      </c>
      <c r="G96" s="10">
        <v>388995</v>
      </c>
      <c r="H96" s="10">
        <v>0</v>
      </c>
      <c r="I96" s="10">
        <v>0</v>
      </c>
      <c r="J96" s="15"/>
      <c r="K96" s="10">
        <v>388995</v>
      </c>
      <c r="L96" s="10">
        <v>0</v>
      </c>
      <c r="M96" s="10">
        <v>0</v>
      </c>
      <c r="N96" s="10">
        <f>Tableau11[[#This Row],[MISSION
GLOBALE
2022-2023
Après
rehaussement]]+Tableau11[[#This Row],[ENTENTE
SPÉCIFIQUE 
2022-2023
Indexée
Récurrents
+
Non récur.]]+M96</f>
        <v>388995</v>
      </c>
    </row>
    <row r="97" spans="1:14" x14ac:dyDescent="0.25">
      <c r="A97" s="18" t="s">
        <v>117</v>
      </c>
      <c r="B97" s="17" t="s">
        <v>8</v>
      </c>
      <c r="C97" s="17" t="s">
        <v>1</v>
      </c>
      <c r="D97" s="16" t="s">
        <v>47</v>
      </c>
      <c r="E97" s="10">
        <v>315334</v>
      </c>
      <c r="F97" s="10">
        <v>26200</v>
      </c>
      <c r="G97" s="10">
        <v>137766</v>
      </c>
      <c r="H97" s="10">
        <v>0</v>
      </c>
      <c r="I97" s="10">
        <v>26200</v>
      </c>
      <c r="J97" s="15"/>
      <c r="K97" s="10">
        <v>163966</v>
      </c>
      <c r="L97" s="10">
        <v>0</v>
      </c>
      <c r="M97" s="10">
        <v>0</v>
      </c>
      <c r="N97" s="10">
        <f>Tableau11[[#This Row],[MISSION
GLOBALE
2022-2023
Après
rehaussement]]+Tableau11[[#This Row],[ENTENTE
SPÉCIFIQUE 
2022-2023
Indexée
Récurrents
+
Non récur.]]+M97</f>
        <v>163966</v>
      </c>
    </row>
    <row r="98" spans="1:14" x14ac:dyDescent="0.25">
      <c r="A98" s="18" t="s">
        <v>116</v>
      </c>
      <c r="B98" s="17" t="s">
        <v>12</v>
      </c>
      <c r="C98" s="17" t="s">
        <v>7</v>
      </c>
      <c r="D98" s="16" t="s">
        <v>19</v>
      </c>
      <c r="E98" s="10">
        <v>24776</v>
      </c>
      <c r="F98" s="10">
        <v>0</v>
      </c>
      <c r="G98" s="10">
        <f>16525-4131</f>
        <v>12394</v>
      </c>
      <c r="H98" s="10">
        <v>0</v>
      </c>
      <c r="I98" s="10">
        <v>0</v>
      </c>
      <c r="J98" s="15"/>
      <c r="K98" s="10">
        <v>12394</v>
      </c>
      <c r="L98" s="10">
        <v>0</v>
      </c>
      <c r="M98" s="10">
        <v>0</v>
      </c>
      <c r="N98" s="10">
        <f>Tableau11[[#This Row],[MISSION
GLOBALE
2022-2023
Après
rehaussement]]+Tableau11[[#This Row],[ENTENTE
SPÉCIFIQUE 
2022-2023
Indexée
Récurrents
+
Non récur.]]+M98</f>
        <v>12394</v>
      </c>
    </row>
    <row r="99" spans="1:14" x14ac:dyDescent="0.25">
      <c r="A99" s="18" t="s">
        <v>115</v>
      </c>
      <c r="B99" s="17" t="s">
        <v>14</v>
      </c>
      <c r="C99" s="17" t="s">
        <v>1</v>
      </c>
      <c r="D99" s="16" t="s">
        <v>114</v>
      </c>
      <c r="E99" s="10">
        <v>619403</v>
      </c>
      <c r="F99" s="10">
        <v>941935</v>
      </c>
      <c r="G99" s="10">
        <v>440691</v>
      </c>
      <c r="H99" s="10">
        <v>197700</v>
      </c>
      <c r="I99" s="10">
        <v>0</v>
      </c>
      <c r="J99" s="15"/>
      <c r="K99" s="10">
        <v>638391</v>
      </c>
      <c r="L99" s="10">
        <v>106696</v>
      </c>
      <c r="M99" s="10">
        <v>0</v>
      </c>
      <c r="N99" s="10">
        <f>Tableau11[[#This Row],[MISSION
GLOBALE
2022-2023
Après
rehaussement]]+Tableau11[[#This Row],[ENTENTE
SPÉCIFIQUE 
2022-2023
Indexée
Récurrents
+
Non récur.]]+M99</f>
        <v>745087</v>
      </c>
    </row>
    <row r="100" spans="1:14" x14ac:dyDescent="0.25">
      <c r="A100" s="18" t="s">
        <v>113</v>
      </c>
      <c r="B100" s="17" t="s">
        <v>112</v>
      </c>
      <c r="C100" s="17" t="s">
        <v>1</v>
      </c>
      <c r="D100" s="16" t="s">
        <v>4</v>
      </c>
      <c r="E100" s="10">
        <v>225238</v>
      </c>
      <c r="F100" s="10">
        <v>246651</v>
      </c>
      <c r="G100" s="10">
        <v>192117</v>
      </c>
      <c r="H100" s="10">
        <v>30348</v>
      </c>
      <c r="I100" s="10">
        <v>0</v>
      </c>
      <c r="J100" s="15"/>
      <c r="K100" s="10">
        <v>222465</v>
      </c>
      <c r="L100" s="10">
        <v>0</v>
      </c>
      <c r="M100" s="10">
        <v>9000</v>
      </c>
      <c r="N100" s="10">
        <f>Tableau11[[#This Row],[MISSION
GLOBALE
2022-2023
Après
rehaussement]]+Tableau11[[#This Row],[ENTENTE
SPÉCIFIQUE 
2022-2023
Indexée
Récurrents
+
Non récur.]]+M100</f>
        <v>231465</v>
      </c>
    </row>
    <row r="101" spans="1:14" x14ac:dyDescent="0.25">
      <c r="A101" s="18" t="s">
        <v>111</v>
      </c>
      <c r="B101" s="17" t="s">
        <v>8</v>
      </c>
      <c r="C101" s="17" t="s">
        <v>11</v>
      </c>
      <c r="D101" s="16" t="s">
        <v>4</v>
      </c>
      <c r="E101" s="10">
        <v>254789</v>
      </c>
      <c r="F101" s="10">
        <v>169066</v>
      </c>
      <c r="G101" s="10">
        <v>175891</v>
      </c>
      <c r="H101" s="10">
        <v>42414</v>
      </c>
      <c r="I101" s="10">
        <v>0</v>
      </c>
      <c r="J101" s="15"/>
      <c r="K101" s="10">
        <v>218305</v>
      </c>
      <c r="L101" s="10">
        <v>0</v>
      </c>
      <c r="M101" s="10">
        <v>0</v>
      </c>
      <c r="N101" s="10">
        <f>Tableau11[[#This Row],[MISSION
GLOBALE
2022-2023
Après
rehaussement]]+Tableau11[[#This Row],[ENTENTE
SPÉCIFIQUE 
2022-2023
Indexée
Récurrents
+
Non récur.]]+M101</f>
        <v>218305</v>
      </c>
    </row>
    <row r="102" spans="1:14" x14ac:dyDescent="0.25">
      <c r="A102" s="18" t="s">
        <v>110</v>
      </c>
      <c r="B102" s="17" t="s">
        <v>14</v>
      </c>
      <c r="C102" s="17" t="s">
        <v>11</v>
      </c>
      <c r="D102" s="16" t="s">
        <v>47</v>
      </c>
      <c r="E102" s="10">
        <v>367138</v>
      </c>
      <c r="F102" s="10">
        <v>210000</v>
      </c>
      <c r="G102" s="10">
        <v>261211</v>
      </c>
      <c r="H102" s="10">
        <v>0</v>
      </c>
      <c r="I102" s="10">
        <v>40662</v>
      </c>
      <c r="J102" s="15"/>
      <c r="K102" s="10">
        <v>301873</v>
      </c>
      <c r="L102" s="10">
        <v>309606</v>
      </c>
      <c r="M102" s="10">
        <v>0</v>
      </c>
      <c r="N102" s="10">
        <f>Tableau11[[#This Row],[MISSION
GLOBALE
2022-2023
Après
rehaussement]]+Tableau11[[#This Row],[ENTENTE
SPÉCIFIQUE 
2022-2023
Indexée
Récurrents
+
Non récur.]]+M102</f>
        <v>611479</v>
      </c>
    </row>
    <row r="103" spans="1:14" x14ac:dyDescent="0.25">
      <c r="A103" s="18" t="s">
        <v>109</v>
      </c>
      <c r="B103" s="17" t="s">
        <v>14</v>
      </c>
      <c r="C103" s="17" t="s">
        <v>1</v>
      </c>
      <c r="D103" s="16" t="s">
        <v>108</v>
      </c>
      <c r="E103" s="10">
        <v>619403</v>
      </c>
      <c r="F103" s="10">
        <v>467062</v>
      </c>
      <c r="G103" s="10">
        <v>646148</v>
      </c>
      <c r="H103" s="10">
        <v>0</v>
      </c>
      <c r="I103" s="10">
        <v>5000</v>
      </c>
      <c r="J103" s="15"/>
      <c r="K103" s="10">
        <v>651148</v>
      </c>
      <c r="L103" s="10">
        <v>18874</v>
      </c>
      <c r="M103" s="10">
        <v>0</v>
      </c>
      <c r="N103" s="10">
        <f>Tableau11[[#This Row],[MISSION
GLOBALE
2022-2023
Après
rehaussement]]+Tableau11[[#This Row],[ENTENTE
SPÉCIFIQUE 
2022-2023
Indexée
Récurrents
+
Non récur.]]+M103</f>
        <v>670022</v>
      </c>
    </row>
    <row r="104" spans="1:14" x14ac:dyDescent="0.25">
      <c r="A104" s="18" t="s">
        <v>107</v>
      </c>
      <c r="B104" s="17" t="s">
        <v>8</v>
      </c>
      <c r="C104" s="17" t="s">
        <v>29</v>
      </c>
      <c r="D104" s="16" t="s">
        <v>47</v>
      </c>
      <c r="E104" s="10">
        <v>247220</v>
      </c>
      <c r="F104" s="10">
        <v>11240</v>
      </c>
      <c r="G104" s="10">
        <v>179222</v>
      </c>
      <c r="H104" s="10">
        <v>0</v>
      </c>
      <c r="I104" s="10">
        <v>11240</v>
      </c>
      <c r="J104" s="15"/>
      <c r="K104" s="10">
        <v>190462</v>
      </c>
      <c r="L104" s="10">
        <v>10876</v>
      </c>
      <c r="M104" s="10">
        <v>0</v>
      </c>
      <c r="N104" s="10">
        <f>Tableau11[[#This Row],[MISSION
GLOBALE
2022-2023
Après
rehaussement]]+Tableau11[[#This Row],[ENTENTE
SPÉCIFIQUE 
2022-2023
Indexée
Récurrents
+
Non récur.]]+M104</f>
        <v>201338</v>
      </c>
    </row>
    <row r="105" spans="1:14" x14ac:dyDescent="0.25">
      <c r="A105" s="18" t="s">
        <v>106</v>
      </c>
      <c r="B105" s="17" t="s">
        <v>17</v>
      </c>
      <c r="C105" s="17" t="s">
        <v>17</v>
      </c>
      <c r="D105" s="16" t="s">
        <v>16</v>
      </c>
      <c r="E105" s="10">
        <v>0</v>
      </c>
      <c r="F105" s="10">
        <v>0</v>
      </c>
      <c r="G105" s="10">
        <v>0</v>
      </c>
      <c r="H105" s="10">
        <v>0</v>
      </c>
      <c r="I105" s="10">
        <v>0</v>
      </c>
      <c r="J105" s="15"/>
      <c r="K105" s="10">
        <v>0</v>
      </c>
      <c r="L105" s="10">
        <v>92347</v>
      </c>
      <c r="M105" s="10">
        <v>0</v>
      </c>
      <c r="N105" s="10">
        <f>Tableau11[[#This Row],[MISSION
GLOBALE
2022-2023
Après
rehaussement]]+Tableau11[[#This Row],[ENTENTE
SPÉCIFIQUE 
2022-2023
Indexée
Récurrents
+
Non récur.]]+M105</f>
        <v>92347</v>
      </c>
    </row>
    <row r="106" spans="1:14" x14ac:dyDescent="0.25">
      <c r="A106" s="18" t="s">
        <v>105</v>
      </c>
      <c r="B106" s="17" t="s">
        <v>17</v>
      </c>
      <c r="C106" s="17" t="s">
        <v>17</v>
      </c>
      <c r="D106" s="16" t="s">
        <v>47</v>
      </c>
      <c r="E106" s="10">
        <v>0</v>
      </c>
      <c r="F106" s="10">
        <v>0</v>
      </c>
      <c r="G106" s="10">
        <v>0</v>
      </c>
      <c r="H106" s="10">
        <v>0</v>
      </c>
      <c r="I106" s="10">
        <v>0</v>
      </c>
      <c r="J106" s="15"/>
      <c r="K106" s="10">
        <v>0</v>
      </c>
      <c r="L106" s="10">
        <v>27628</v>
      </c>
      <c r="M106" s="10">
        <v>0</v>
      </c>
      <c r="N106" s="10">
        <f>Tableau11[[#This Row],[MISSION
GLOBALE
2022-2023
Après
rehaussement]]+Tableau11[[#This Row],[ENTENTE
SPÉCIFIQUE 
2022-2023
Indexée
Récurrents
+
Non récur.]]+M106</f>
        <v>27628</v>
      </c>
    </row>
    <row r="107" spans="1:14" x14ac:dyDescent="0.25">
      <c r="A107" s="18" t="s">
        <v>104</v>
      </c>
      <c r="B107" s="17" t="s">
        <v>8</v>
      </c>
      <c r="C107" s="17" t="s">
        <v>29</v>
      </c>
      <c r="D107" s="16" t="s">
        <v>34</v>
      </c>
      <c r="E107" s="10">
        <v>247220</v>
      </c>
      <c r="F107" s="10">
        <v>69001</v>
      </c>
      <c r="G107" s="10">
        <v>176218</v>
      </c>
      <c r="H107" s="10">
        <v>0</v>
      </c>
      <c r="I107" s="10">
        <v>27054</v>
      </c>
      <c r="J107" s="15"/>
      <c r="K107" s="10">
        <v>203272</v>
      </c>
      <c r="L107" s="10">
        <v>0</v>
      </c>
      <c r="M107" s="10">
        <v>0</v>
      </c>
      <c r="N107" s="10">
        <f>Tableau11[[#This Row],[MISSION
GLOBALE
2022-2023
Après
rehaussement]]+Tableau11[[#This Row],[ENTENTE
SPÉCIFIQUE 
2022-2023
Indexée
Récurrents
+
Non récur.]]+M107</f>
        <v>203272</v>
      </c>
    </row>
    <row r="108" spans="1:14" x14ac:dyDescent="0.25">
      <c r="A108" s="18" t="s">
        <v>103</v>
      </c>
      <c r="B108" s="17" t="s">
        <v>8</v>
      </c>
      <c r="C108" s="17" t="s">
        <v>11</v>
      </c>
      <c r="D108" s="16" t="s">
        <v>34</v>
      </c>
      <c r="E108" s="10">
        <v>269927</v>
      </c>
      <c r="F108" s="10">
        <v>83307</v>
      </c>
      <c r="G108" s="10">
        <v>192045</v>
      </c>
      <c r="H108" s="10">
        <v>0</v>
      </c>
      <c r="I108" s="10">
        <v>29898</v>
      </c>
      <c r="J108" s="15"/>
      <c r="K108" s="10">
        <v>221943</v>
      </c>
      <c r="L108" s="10">
        <v>0</v>
      </c>
      <c r="M108" s="10">
        <v>0</v>
      </c>
      <c r="N108" s="10">
        <f>Tableau11[[#This Row],[MISSION
GLOBALE
2022-2023
Après
rehaussement]]+Tableau11[[#This Row],[ENTENTE
SPÉCIFIQUE 
2022-2023
Indexée
Récurrents
+
Non récur.]]+M108</f>
        <v>221943</v>
      </c>
    </row>
    <row r="109" spans="1:14" x14ac:dyDescent="0.25">
      <c r="A109" s="18" t="s">
        <v>102</v>
      </c>
      <c r="B109" s="17" t="s">
        <v>12</v>
      </c>
      <c r="C109" s="17" t="s">
        <v>7</v>
      </c>
      <c r="D109" s="16" t="s">
        <v>19</v>
      </c>
      <c r="E109" s="10">
        <v>24776</v>
      </c>
      <c r="F109" s="10">
        <v>0</v>
      </c>
      <c r="G109" s="10">
        <v>18773</v>
      </c>
      <c r="H109" s="10">
        <v>0</v>
      </c>
      <c r="I109" s="10">
        <v>0</v>
      </c>
      <c r="J109" s="15"/>
      <c r="K109" s="10">
        <v>18773</v>
      </c>
      <c r="L109" s="10">
        <v>0</v>
      </c>
      <c r="M109" s="10">
        <v>0</v>
      </c>
      <c r="N109" s="10">
        <f>Tableau11[[#This Row],[MISSION
GLOBALE
2022-2023
Après
rehaussement]]+Tableau11[[#This Row],[ENTENTE
SPÉCIFIQUE 
2022-2023
Indexée
Récurrents
+
Non récur.]]+M109</f>
        <v>18773</v>
      </c>
    </row>
    <row r="110" spans="1:14" x14ac:dyDescent="0.25">
      <c r="A110" s="18" t="s">
        <v>101</v>
      </c>
      <c r="B110" s="17" t="s">
        <v>12</v>
      </c>
      <c r="C110" s="17" t="s">
        <v>7</v>
      </c>
      <c r="D110" s="16" t="s">
        <v>10</v>
      </c>
      <c r="E110" s="10">
        <v>24776</v>
      </c>
      <c r="F110" s="10">
        <v>0</v>
      </c>
      <c r="G110" s="10">
        <v>18911</v>
      </c>
      <c r="H110" s="10">
        <v>0</v>
      </c>
      <c r="I110" s="10">
        <v>0</v>
      </c>
      <c r="J110" s="15"/>
      <c r="K110" s="10">
        <v>18911</v>
      </c>
      <c r="L110" s="10">
        <v>0</v>
      </c>
      <c r="M110" s="10">
        <v>0</v>
      </c>
      <c r="N110" s="10">
        <f>Tableau11[[#This Row],[MISSION
GLOBALE
2022-2023
Après
rehaussement]]+Tableau11[[#This Row],[ENTENTE
SPÉCIFIQUE 
2022-2023
Indexée
Récurrents
+
Non récur.]]+M110</f>
        <v>18911</v>
      </c>
    </row>
    <row r="111" spans="1:14" x14ac:dyDescent="0.25">
      <c r="A111" s="18" t="s">
        <v>100</v>
      </c>
      <c r="B111" s="17" t="s">
        <v>8</v>
      </c>
      <c r="C111" s="17" t="s">
        <v>11</v>
      </c>
      <c r="D111" s="16" t="s">
        <v>4</v>
      </c>
      <c r="E111" s="10">
        <v>269927</v>
      </c>
      <c r="F111" s="10">
        <v>140800</v>
      </c>
      <c r="G111" s="10">
        <v>285308</v>
      </c>
      <c r="H111" s="10">
        <v>32944</v>
      </c>
      <c r="I111" s="10">
        <v>0</v>
      </c>
      <c r="J111" s="15"/>
      <c r="K111" s="10">
        <v>318252</v>
      </c>
      <c r="L111" s="10">
        <v>0</v>
      </c>
      <c r="M111" s="10">
        <v>0</v>
      </c>
      <c r="N111" s="10">
        <f>Tableau11[[#This Row],[MISSION
GLOBALE
2022-2023
Après
rehaussement]]+Tableau11[[#This Row],[ENTENTE
SPÉCIFIQUE 
2022-2023
Indexée
Récurrents
+
Non récur.]]+M111</f>
        <v>318252</v>
      </c>
    </row>
    <row r="112" spans="1:14" x14ac:dyDescent="0.25">
      <c r="A112" s="18" t="s">
        <v>99</v>
      </c>
      <c r="B112" s="17" t="s">
        <v>8</v>
      </c>
      <c r="C112" s="17" t="s">
        <v>11</v>
      </c>
      <c r="D112" s="16" t="s">
        <v>10</v>
      </c>
      <c r="E112" s="10">
        <v>254789</v>
      </c>
      <c r="F112" s="10">
        <v>230044</v>
      </c>
      <c r="G112" s="10">
        <v>181455</v>
      </c>
      <c r="H112" s="10">
        <v>0</v>
      </c>
      <c r="I112" s="10">
        <v>28041</v>
      </c>
      <c r="J112" s="15"/>
      <c r="K112" s="10">
        <v>209496</v>
      </c>
      <c r="L112" s="10">
        <v>0</v>
      </c>
      <c r="M112" s="10">
        <v>65042</v>
      </c>
      <c r="N112" s="10">
        <f>Tableau11[[#This Row],[MISSION
GLOBALE
2022-2023
Après
rehaussement]]+Tableau11[[#This Row],[ENTENTE
SPÉCIFIQUE 
2022-2023
Indexée
Récurrents
+
Non récur.]]+M112</f>
        <v>274538</v>
      </c>
    </row>
    <row r="113" spans="1:14" x14ac:dyDescent="0.25">
      <c r="A113" s="18" t="s">
        <v>98</v>
      </c>
      <c r="B113" s="17" t="s">
        <v>14</v>
      </c>
      <c r="C113" s="17" t="s">
        <v>11</v>
      </c>
      <c r="D113" s="16" t="s">
        <v>97</v>
      </c>
      <c r="E113" s="10">
        <v>367138</v>
      </c>
      <c r="F113" s="10">
        <v>192549</v>
      </c>
      <c r="G113" s="10">
        <v>1057749</v>
      </c>
      <c r="H113" s="10">
        <v>143426</v>
      </c>
      <c r="I113" s="10">
        <v>0</v>
      </c>
      <c r="J113" s="15"/>
      <c r="K113" s="10">
        <v>1201175</v>
      </c>
      <c r="L113" s="10">
        <v>0</v>
      </c>
      <c r="M113" s="10">
        <v>0</v>
      </c>
      <c r="N113" s="10">
        <f>Tableau11[[#This Row],[MISSION
GLOBALE
2022-2023
Après
rehaussement]]+Tableau11[[#This Row],[ENTENTE
SPÉCIFIQUE 
2022-2023
Indexée
Récurrents
+
Non récur.]]+M113</f>
        <v>1201175</v>
      </c>
    </row>
    <row r="114" spans="1:14" x14ac:dyDescent="0.25">
      <c r="A114" s="18" t="s">
        <v>96</v>
      </c>
      <c r="B114" s="17" t="s">
        <v>8</v>
      </c>
      <c r="C114" s="17" t="s">
        <v>29</v>
      </c>
      <c r="D114" s="16" t="s">
        <v>4</v>
      </c>
      <c r="E114" s="10">
        <v>247220</v>
      </c>
      <c r="F114" s="10">
        <v>43444</v>
      </c>
      <c r="G114" s="10">
        <v>195428</v>
      </c>
      <c r="H114" s="10">
        <v>30441</v>
      </c>
      <c r="I114" s="10">
        <v>0</v>
      </c>
      <c r="J114" s="15"/>
      <c r="K114" s="10">
        <v>225869</v>
      </c>
      <c r="L114" s="10">
        <v>71290</v>
      </c>
      <c r="M114" s="10">
        <v>0</v>
      </c>
      <c r="N114" s="10">
        <f>Tableau11[[#This Row],[MISSION
GLOBALE
2022-2023
Après
rehaussement]]+Tableau11[[#This Row],[ENTENTE
SPÉCIFIQUE 
2022-2023
Indexée
Récurrents
+
Non récur.]]+M114</f>
        <v>297159</v>
      </c>
    </row>
    <row r="115" spans="1:14" x14ac:dyDescent="0.25">
      <c r="A115" s="18" t="s">
        <v>95</v>
      </c>
      <c r="B115" s="17" t="s">
        <v>8</v>
      </c>
      <c r="C115" s="17" t="s">
        <v>29</v>
      </c>
      <c r="D115" s="16" t="s">
        <v>4</v>
      </c>
      <c r="E115" s="10">
        <v>247220</v>
      </c>
      <c r="F115" s="10">
        <v>201610</v>
      </c>
      <c r="G115" s="10">
        <v>178677</v>
      </c>
      <c r="H115" s="10">
        <v>39785</v>
      </c>
      <c r="I115" s="10">
        <v>0</v>
      </c>
      <c r="J115" s="15"/>
      <c r="K115" s="10">
        <v>218462</v>
      </c>
      <c r="L115" s="10">
        <v>28349</v>
      </c>
      <c r="M115" s="10">
        <v>0</v>
      </c>
      <c r="N115" s="10">
        <f>Tableau11[[#This Row],[MISSION
GLOBALE
2022-2023
Après
rehaussement]]+Tableau11[[#This Row],[ENTENTE
SPÉCIFIQUE 
2022-2023
Indexée
Récurrents
+
Non récur.]]+M115</f>
        <v>246811</v>
      </c>
    </row>
    <row r="116" spans="1:14" x14ac:dyDescent="0.25">
      <c r="A116" s="18" t="s">
        <v>94</v>
      </c>
      <c r="B116" s="17" t="s">
        <v>17</v>
      </c>
      <c r="C116" s="17" t="s">
        <v>17</v>
      </c>
      <c r="D116" s="16" t="s">
        <v>47</v>
      </c>
      <c r="E116" s="10">
        <v>0</v>
      </c>
      <c r="F116" s="10">
        <v>0</v>
      </c>
      <c r="G116" s="10">
        <v>0</v>
      </c>
      <c r="H116" s="10">
        <v>0</v>
      </c>
      <c r="I116" s="10">
        <v>0</v>
      </c>
      <c r="J116" s="15"/>
      <c r="K116" s="10">
        <v>0</v>
      </c>
      <c r="L116" s="10">
        <v>14629</v>
      </c>
      <c r="M116" s="10">
        <v>0</v>
      </c>
      <c r="N116" s="10">
        <f>Tableau11[[#This Row],[MISSION
GLOBALE
2022-2023
Après
rehaussement]]+Tableau11[[#This Row],[ENTENTE
SPÉCIFIQUE 
2022-2023
Indexée
Récurrents
+
Non récur.]]+M116</f>
        <v>14629</v>
      </c>
    </row>
    <row r="117" spans="1:14" x14ac:dyDescent="0.25">
      <c r="A117" s="18" t="s">
        <v>93</v>
      </c>
      <c r="B117" s="17" t="s">
        <v>8</v>
      </c>
      <c r="C117" s="17" t="s">
        <v>29</v>
      </c>
      <c r="D117" s="16" t="s">
        <v>4</v>
      </c>
      <c r="E117" s="10">
        <v>247220</v>
      </c>
      <c r="F117" s="10">
        <v>68000</v>
      </c>
      <c r="G117" s="10">
        <v>233058</v>
      </c>
      <c r="H117" s="10">
        <v>31489</v>
      </c>
      <c r="I117" s="10">
        <v>0</v>
      </c>
      <c r="J117" s="15"/>
      <c r="K117" s="10">
        <v>264547</v>
      </c>
      <c r="L117" s="10">
        <v>73318</v>
      </c>
      <c r="M117" s="10">
        <v>0</v>
      </c>
      <c r="N117" s="10">
        <f>Tableau11[[#This Row],[MISSION
GLOBALE
2022-2023
Après
rehaussement]]+Tableau11[[#This Row],[ENTENTE
SPÉCIFIQUE 
2022-2023
Indexée
Récurrents
+
Non récur.]]+M117</f>
        <v>337865</v>
      </c>
    </row>
    <row r="118" spans="1:14" x14ac:dyDescent="0.25">
      <c r="A118" s="18" t="s">
        <v>92</v>
      </c>
      <c r="B118" s="17" t="s">
        <v>12</v>
      </c>
      <c r="C118" s="17" t="s">
        <v>11</v>
      </c>
      <c r="D118" s="16" t="s">
        <v>31</v>
      </c>
      <c r="E118" s="10">
        <v>41962</v>
      </c>
      <c r="F118" s="10">
        <v>6000</v>
      </c>
      <c r="G118" s="10">
        <v>34181</v>
      </c>
      <c r="H118" s="10">
        <v>0</v>
      </c>
      <c r="I118" s="10">
        <v>5000</v>
      </c>
      <c r="J118" s="15"/>
      <c r="K118" s="10">
        <v>39181</v>
      </c>
      <c r="L118" s="10">
        <v>0</v>
      </c>
      <c r="M118" s="10">
        <v>0</v>
      </c>
      <c r="N118" s="10">
        <f>Tableau11[[#This Row],[MISSION
GLOBALE
2022-2023
Après
rehaussement]]+Tableau11[[#This Row],[ENTENTE
SPÉCIFIQUE 
2022-2023
Indexée
Récurrents
+
Non récur.]]+M118</f>
        <v>39181</v>
      </c>
    </row>
    <row r="119" spans="1:14" x14ac:dyDescent="0.25">
      <c r="A119" s="18" t="s">
        <v>91</v>
      </c>
      <c r="B119" s="17" t="s">
        <v>12</v>
      </c>
      <c r="C119" s="17" t="s">
        <v>7</v>
      </c>
      <c r="D119" s="16" t="s">
        <v>19</v>
      </c>
      <c r="E119" s="10">
        <v>153163</v>
      </c>
      <c r="F119" s="10">
        <v>10000</v>
      </c>
      <c r="G119" s="10">
        <v>111132</v>
      </c>
      <c r="H119" s="10">
        <v>0</v>
      </c>
      <c r="I119" s="10">
        <v>10000</v>
      </c>
      <c r="J119" s="15"/>
      <c r="K119" s="10">
        <v>121132</v>
      </c>
      <c r="L119" s="10">
        <v>8970</v>
      </c>
      <c r="M119" s="10">
        <v>236</v>
      </c>
      <c r="N119" s="10">
        <f>Tableau11[[#This Row],[MISSION
GLOBALE
2022-2023
Après
rehaussement]]+Tableau11[[#This Row],[ENTENTE
SPÉCIFIQUE 
2022-2023
Indexée
Récurrents
+
Non récur.]]+M119</f>
        <v>130338</v>
      </c>
    </row>
    <row r="120" spans="1:14" x14ac:dyDescent="0.25">
      <c r="A120" s="18" t="s">
        <v>90</v>
      </c>
      <c r="B120" s="17" t="s">
        <v>8</v>
      </c>
      <c r="C120" s="17" t="s">
        <v>11</v>
      </c>
      <c r="D120" s="16" t="s">
        <v>4</v>
      </c>
      <c r="E120" s="10">
        <v>269927</v>
      </c>
      <c r="F120" s="10">
        <v>163222</v>
      </c>
      <c r="G120" s="10">
        <v>256603</v>
      </c>
      <c r="H120" s="10">
        <v>32144</v>
      </c>
      <c r="I120" s="10">
        <v>0</v>
      </c>
      <c r="J120" s="15"/>
      <c r="K120" s="10">
        <v>288747</v>
      </c>
      <c r="L120" s="10">
        <v>0</v>
      </c>
      <c r="M120" s="10">
        <v>0</v>
      </c>
      <c r="N120" s="10">
        <f>Tableau11[[#This Row],[MISSION
GLOBALE
2022-2023
Après
rehaussement]]+Tableau11[[#This Row],[ENTENTE
SPÉCIFIQUE 
2022-2023
Indexée
Récurrents
+
Non récur.]]+M120</f>
        <v>288747</v>
      </c>
    </row>
    <row r="121" spans="1:14" x14ac:dyDescent="0.25">
      <c r="A121" s="18" t="s">
        <v>89</v>
      </c>
      <c r="B121" s="17" t="s">
        <v>8</v>
      </c>
      <c r="C121" s="17" t="s">
        <v>29</v>
      </c>
      <c r="D121" s="16" t="s">
        <v>4</v>
      </c>
      <c r="E121" s="10">
        <v>247220</v>
      </c>
      <c r="F121" s="10">
        <v>250000</v>
      </c>
      <c r="G121" s="10">
        <v>190431</v>
      </c>
      <c r="H121" s="10">
        <v>34304</v>
      </c>
      <c r="I121" s="10">
        <v>0</v>
      </c>
      <c r="J121" s="15"/>
      <c r="K121" s="10">
        <v>224735</v>
      </c>
      <c r="L121" s="10">
        <v>125642</v>
      </c>
      <c r="M121" s="10">
        <v>0</v>
      </c>
      <c r="N121" s="10">
        <f>Tableau11[[#This Row],[MISSION
GLOBALE
2022-2023
Après
rehaussement]]+Tableau11[[#This Row],[ENTENTE
SPÉCIFIQUE 
2022-2023
Indexée
Récurrents
+
Non récur.]]+M121</f>
        <v>350377</v>
      </c>
    </row>
    <row r="122" spans="1:14" x14ac:dyDescent="0.25">
      <c r="A122" s="18" t="s">
        <v>88</v>
      </c>
      <c r="B122" s="17" t="s">
        <v>8</v>
      </c>
      <c r="C122" s="17" t="s">
        <v>11</v>
      </c>
      <c r="D122" s="16" t="s">
        <v>47</v>
      </c>
      <c r="E122" s="10">
        <v>254789</v>
      </c>
      <c r="F122" s="10">
        <v>65000</v>
      </c>
      <c r="G122" s="10">
        <v>181455</v>
      </c>
      <c r="H122" s="10">
        <v>0</v>
      </c>
      <c r="I122" s="10">
        <v>28041</v>
      </c>
      <c r="J122" s="15"/>
      <c r="K122" s="10">
        <v>209496</v>
      </c>
      <c r="L122" s="10">
        <v>0</v>
      </c>
      <c r="M122" s="10">
        <v>0</v>
      </c>
      <c r="N122" s="10">
        <f>Tableau11[[#This Row],[MISSION
GLOBALE
2022-2023
Après
rehaussement]]+Tableau11[[#This Row],[ENTENTE
SPÉCIFIQUE 
2022-2023
Indexée
Récurrents
+
Non récur.]]+M122</f>
        <v>209496</v>
      </c>
    </row>
    <row r="123" spans="1:14" x14ac:dyDescent="0.25">
      <c r="A123" s="18" t="s">
        <v>87</v>
      </c>
      <c r="B123" s="17" t="s">
        <v>12</v>
      </c>
      <c r="C123" s="17" t="s">
        <v>7</v>
      </c>
      <c r="D123" s="16" t="s">
        <v>19</v>
      </c>
      <c r="E123" s="10">
        <v>24776</v>
      </c>
      <c r="F123" s="10">
        <v>5000</v>
      </c>
      <c r="G123" s="10">
        <v>18796</v>
      </c>
      <c r="H123" s="10">
        <v>0</v>
      </c>
      <c r="I123" s="10">
        <v>5000</v>
      </c>
      <c r="J123" s="15"/>
      <c r="K123" s="10">
        <v>23796</v>
      </c>
      <c r="L123" s="10">
        <v>0</v>
      </c>
      <c r="M123" s="10">
        <v>0</v>
      </c>
      <c r="N123" s="10">
        <f>Tableau11[[#This Row],[MISSION
GLOBALE
2022-2023
Après
rehaussement]]+Tableau11[[#This Row],[ENTENTE
SPÉCIFIQUE 
2022-2023
Indexée
Récurrents
+
Non récur.]]+M123</f>
        <v>23796</v>
      </c>
    </row>
    <row r="124" spans="1:14" x14ac:dyDescent="0.25">
      <c r="A124" s="18" t="s">
        <v>86</v>
      </c>
      <c r="B124" s="17" t="s">
        <v>8</v>
      </c>
      <c r="C124" s="17" t="s">
        <v>29</v>
      </c>
      <c r="D124" s="16" t="s">
        <v>4</v>
      </c>
      <c r="E124" s="10">
        <v>247220</v>
      </c>
      <c r="F124" s="10">
        <v>66261</v>
      </c>
      <c r="G124" s="10">
        <v>176218</v>
      </c>
      <c r="H124" s="10">
        <v>42105</v>
      </c>
      <c r="I124" s="10">
        <v>0</v>
      </c>
      <c r="J124" s="15"/>
      <c r="K124" s="10">
        <v>218323</v>
      </c>
      <c r="L124" s="10">
        <v>0</v>
      </c>
      <c r="M124" s="10">
        <v>0</v>
      </c>
      <c r="N124" s="10">
        <f>Tableau11[[#This Row],[MISSION
GLOBALE
2022-2023
Après
rehaussement]]+Tableau11[[#This Row],[ENTENTE
SPÉCIFIQUE 
2022-2023
Indexée
Récurrents
+
Non récur.]]+M124</f>
        <v>218323</v>
      </c>
    </row>
    <row r="125" spans="1:14" x14ac:dyDescent="0.25">
      <c r="A125" s="18" t="s">
        <v>85</v>
      </c>
      <c r="B125" s="17" t="s">
        <v>12</v>
      </c>
      <c r="C125" s="17" t="s">
        <v>29</v>
      </c>
      <c r="D125" s="16" t="s">
        <v>10</v>
      </c>
      <c r="E125" s="10">
        <v>160370</v>
      </c>
      <c r="F125" s="10">
        <v>43004</v>
      </c>
      <c r="G125" s="10">
        <v>116119</v>
      </c>
      <c r="H125" s="10">
        <v>0</v>
      </c>
      <c r="I125" s="10">
        <v>15743</v>
      </c>
      <c r="J125" s="15"/>
      <c r="K125" s="10">
        <v>131862</v>
      </c>
      <c r="L125" s="10">
        <v>0</v>
      </c>
      <c r="M125" s="10">
        <v>12898</v>
      </c>
      <c r="N125" s="10">
        <f>Tableau11[[#This Row],[MISSION
GLOBALE
2022-2023
Après
rehaussement]]+Tableau11[[#This Row],[ENTENTE
SPÉCIFIQUE 
2022-2023
Indexée
Récurrents
+
Non récur.]]+M125</f>
        <v>144760</v>
      </c>
    </row>
    <row r="126" spans="1:14" x14ac:dyDescent="0.25">
      <c r="A126" s="18" t="s">
        <v>84</v>
      </c>
      <c r="B126" s="17" t="s">
        <v>8</v>
      </c>
      <c r="C126" s="17" t="s">
        <v>29</v>
      </c>
      <c r="D126" s="16" t="s">
        <v>4</v>
      </c>
      <c r="E126" s="10">
        <v>247220</v>
      </c>
      <c r="F126" s="10">
        <v>60000</v>
      </c>
      <c r="G126" s="10">
        <v>176218</v>
      </c>
      <c r="H126" s="10">
        <v>42105</v>
      </c>
      <c r="I126" s="10">
        <v>0</v>
      </c>
      <c r="J126" s="15"/>
      <c r="K126" s="10">
        <v>218323</v>
      </c>
      <c r="L126" s="10">
        <v>29445</v>
      </c>
      <c r="M126" s="10">
        <v>0</v>
      </c>
      <c r="N126" s="10">
        <f>Tableau11[[#This Row],[MISSION
GLOBALE
2022-2023
Après
rehaussement]]+Tableau11[[#This Row],[ENTENTE
SPÉCIFIQUE 
2022-2023
Indexée
Récurrents
+
Non récur.]]+M126</f>
        <v>247768</v>
      </c>
    </row>
    <row r="127" spans="1:14" x14ac:dyDescent="0.25">
      <c r="A127" s="18" t="s">
        <v>83</v>
      </c>
      <c r="B127" s="17" t="s">
        <v>12</v>
      </c>
      <c r="C127" s="17" t="s">
        <v>29</v>
      </c>
      <c r="D127" s="16" t="s">
        <v>19</v>
      </c>
      <c r="E127" s="10">
        <v>160370</v>
      </c>
      <c r="F127" s="10">
        <v>100500</v>
      </c>
      <c r="G127" s="10">
        <v>180026</v>
      </c>
      <c r="H127" s="10">
        <v>0</v>
      </c>
      <c r="I127" s="10">
        <v>5000</v>
      </c>
      <c r="J127" s="15"/>
      <c r="K127" s="10">
        <v>185026</v>
      </c>
      <c r="L127" s="10">
        <v>84092</v>
      </c>
      <c r="M127" s="10">
        <v>0</v>
      </c>
      <c r="N127" s="10">
        <f>Tableau11[[#This Row],[MISSION
GLOBALE
2022-2023
Après
rehaussement]]+Tableau11[[#This Row],[ENTENTE
SPÉCIFIQUE 
2022-2023
Indexée
Récurrents
+
Non récur.]]+M127</f>
        <v>269118</v>
      </c>
    </row>
    <row r="128" spans="1:14" x14ac:dyDescent="0.25">
      <c r="A128" s="18" t="s">
        <v>82</v>
      </c>
      <c r="B128" s="17" t="s">
        <v>8</v>
      </c>
      <c r="C128" s="17" t="s">
        <v>11</v>
      </c>
      <c r="D128" s="16" t="s">
        <v>56</v>
      </c>
      <c r="E128" s="10">
        <v>262358</v>
      </c>
      <c r="F128" s="10">
        <v>65000</v>
      </c>
      <c r="G128" s="10">
        <v>250052</v>
      </c>
      <c r="H128" s="10">
        <v>0</v>
      </c>
      <c r="I128" s="10">
        <v>5000</v>
      </c>
      <c r="J128" s="15"/>
      <c r="K128" s="10">
        <v>255052</v>
      </c>
      <c r="L128" s="10">
        <v>0</v>
      </c>
      <c r="M128" s="10">
        <v>0</v>
      </c>
      <c r="N128" s="10">
        <f>Tableau11[[#This Row],[MISSION
GLOBALE
2022-2023
Après
rehaussement]]+Tableau11[[#This Row],[ENTENTE
SPÉCIFIQUE 
2022-2023
Indexée
Récurrents
+
Non récur.]]+M128</f>
        <v>255052</v>
      </c>
    </row>
    <row r="129" spans="1:14" x14ac:dyDescent="0.25">
      <c r="A129" s="18" t="s">
        <v>81</v>
      </c>
      <c r="B129" s="17" t="s">
        <v>8</v>
      </c>
      <c r="C129" s="17" t="s">
        <v>29</v>
      </c>
      <c r="D129" s="16" t="s">
        <v>4</v>
      </c>
      <c r="E129" s="10">
        <v>247220</v>
      </c>
      <c r="F129" s="10">
        <v>105000</v>
      </c>
      <c r="G129" s="10">
        <v>177140</v>
      </c>
      <c r="H129" s="10">
        <v>41235</v>
      </c>
      <c r="I129" s="10">
        <v>0</v>
      </c>
      <c r="J129" s="15"/>
      <c r="K129" s="10">
        <v>218375</v>
      </c>
      <c r="L129" s="10">
        <v>41004</v>
      </c>
      <c r="M129" s="10">
        <v>0</v>
      </c>
      <c r="N129" s="10">
        <f>Tableau11[[#This Row],[MISSION
GLOBALE
2022-2023
Après
rehaussement]]+Tableau11[[#This Row],[ENTENTE
SPÉCIFIQUE 
2022-2023
Indexée
Récurrents
+
Non récur.]]+M129</f>
        <v>259379</v>
      </c>
    </row>
    <row r="130" spans="1:14" x14ac:dyDescent="0.25">
      <c r="A130" s="18" t="s">
        <v>80</v>
      </c>
      <c r="B130" s="17" t="s">
        <v>8</v>
      </c>
      <c r="C130" s="17" t="s">
        <v>29</v>
      </c>
      <c r="D130" s="16" t="s">
        <v>6</v>
      </c>
      <c r="E130" s="10">
        <v>247220</v>
      </c>
      <c r="F130" s="10">
        <v>205987</v>
      </c>
      <c r="G130" s="10">
        <v>176218</v>
      </c>
      <c r="H130" s="10">
        <v>0</v>
      </c>
      <c r="I130" s="10">
        <v>27054</v>
      </c>
      <c r="J130" s="15"/>
      <c r="K130" s="10">
        <v>203272</v>
      </c>
      <c r="L130" s="10">
        <v>24866</v>
      </c>
      <c r="M130" s="10">
        <v>0</v>
      </c>
      <c r="N130" s="10">
        <f>Tableau11[[#This Row],[MISSION
GLOBALE
2022-2023
Après
rehaussement]]+Tableau11[[#This Row],[ENTENTE
SPÉCIFIQUE 
2022-2023
Indexée
Récurrents
+
Non récur.]]+M130</f>
        <v>228138</v>
      </c>
    </row>
    <row r="131" spans="1:14" x14ac:dyDescent="0.25">
      <c r="A131" s="18" t="s">
        <v>79</v>
      </c>
      <c r="B131" s="17" t="s">
        <v>17</v>
      </c>
      <c r="C131" s="17" t="s">
        <v>17</v>
      </c>
      <c r="D131" s="16" t="s">
        <v>31</v>
      </c>
      <c r="E131" s="10">
        <v>0</v>
      </c>
      <c r="F131" s="10">
        <v>0</v>
      </c>
      <c r="G131" s="10">
        <v>0</v>
      </c>
      <c r="H131" s="10">
        <v>0</v>
      </c>
      <c r="I131" s="10">
        <v>0</v>
      </c>
      <c r="J131" s="15"/>
      <c r="K131" s="10">
        <v>0</v>
      </c>
      <c r="L131" s="10">
        <v>162638</v>
      </c>
      <c r="M131" s="10">
        <v>13345</v>
      </c>
      <c r="N131" s="10">
        <f>Tableau11[[#This Row],[MISSION
GLOBALE
2022-2023
Après
rehaussement]]+Tableau11[[#This Row],[ENTENTE
SPÉCIFIQUE 
2022-2023
Indexée
Récurrents
+
Non récur.]]+M131</f>
        <v>175983</v>
      </c>
    </row>
    <row r="132" spans="1:14" x14ac:dyDescent="0.25">
      <c r="A132" s="18" t="s">
        <v>78</v>
      </c>
      <c r="B132" s="17" t="s">
        <v>17</v>
      </c>
      <c r="C132" s="17" t="s">
        <v>17</v>
      </c>
      <c r="D132" s="16" t="s">
        <v>31</v>
      </c>
      <c r="E132" s="10">
        <v>0</v>
      </c>
      <c r="F132" s="10">
        <v>0</v>
      </c>
      <c r="G132" s="10">
        <v>0</v>
      </c>
      <c r="H132" s="10">
        <v>0</v>
      </c>
      <c r="I132" s="10">
        <v>0</v>
      </c>
      <c r="J132" s="15"/>
      <c r="K132" s="10">
        <v>0</v>
      </c>
      <c r="L132" s="10">
        <v>2193</v>
      </c>
      <c r="M132" s="10">
        <v>0</v>
      </c>
      <c r="N132" s="10">
        <f>Tableau11[[#This Row],[MISSION
GLOBALE
2022-2023
Après
rehaussement]]+Tableau11[[#This Row],[ENTENTE
SPÉCIFIQUE 
2022-2023
Indexée
Récurrents
+
Non récur.]]+M132</f>
        <v>2193</v>
      </c>
    </row>
    <row r="133" spans="1:14" x14ac:dyDescent="0.25">
      <c r="A133" s="18" t="s">
        <v>77</v>
      </c>
      <c r="B133" s="17" t="s">
        <v>17</v>
      </c>
      <c r="C133" s="17" t="s">
        <v>17</v>
      </c>
      <c r="D133" s="16" t="s">
        <v>31</v>
      </c>
      <c r="E133" s="10">
        <v>0</v>
      </c>
      <c r="F133" s="10">
        <v>0</v>
      </c>
      <c r="G133" s="10">
        <v>0</v>
      </c>
      <c r="H133" s="10">
        <v>0</v>
      </c>
      <c r="I133" s="10">
        <v>0</v>
      </c>
      <c r="J133" s="15"/>
      <c r="K133" s="10">
        <v>0</v>
      </c>
      <c r="L133" s="10">
        <v>22060</v>
      </c>
      <c r="M133" s="10">
        <v>247119</v>
      </c>
      <c r="N133" s="10">
        <f>Tableau11[[#This Row],[MISSION
GLOBALE
2022-2023
Après
rehaussement]]+Tableau11[[#This Row],[ENTENTE
SPÉCIFIQUE 
2022-2023
Indexée
Récurrents
+
Non récur.]]+M133</f>
        <v>269179</v>
      </c>
    </row>
    <row r="134" spans="1:14" x14ac:dyDescent="0.25">
      <c r="A134" s="18" t="s">
        <v>76</v>
      </c>
      <c r="B134" s="17" t="s">
        <v>17</v>
      </c>
      <c r="C134" s="17" t="s">
        <v>17</v>
      </c>
      <c r="D134" s="16" t="s">
        <v>31</v>
      </c>
      <c r="E134" s="10">
        <v>0</v>
      </c>
      <c r="F134" s="10">
        <v>0</v>
      </c>
      <c r="G134" s="10">
        <v>0</v>
      </c>
      <c r="H134" s="10">
        <v>0</v>
      </c>
      <c r="I134" s="10">
        <v>0</v>
      </c>
      <c r="J134" s="15"/>
      <c r="K134" s="10">
        <v>0</v>
      </c>
      <c r="L134" s="10">
        <v>29674</v>
      </c>
      <c r="M134" s="10">
        <v>0</v>
      </c>
      <c r="N134" s="10">
        <f>Tableau11[[#This Row],[MISSION
GLOBALE
2022-2023
Après
rehaussement]]+Tableau11[[#This Row],[ENTENTE
SPÉCIFIQUE 
2022-2023
Indexée
Récurrents
+
Non récur.]]+M134</f>
        <v>29674</v>
      </c>
    </row>
    <row r="135" spans="1:14" x14ac:dyDescent="0.25">
      <c r="A135" s="18" t="s">
        <v>75</v>
      </c>
      <c r="B135" s="17" t="s">
        <v>17</v>
      </c>
      <c r="C135" s="17" t="s">
        <v>17</v>
      </c>
      <c r="D135" s="16" t="s">
        <v>31</v>
      </c>
      <c r="E135" s="10">
        <v>0</v>
      </c>
      <c r="F135" s="10">
        <v>0</v>
      </c>
      <c r="G135" s="10">
        <v>0</v>
      </c>
      <c r="H135" s="10">
        <v>0</v>
      </c>
      <c r="I135" s="10">
        <v>0</v>
      </c>
      <c r="J135" s="15"/>
      <c r="K135" s="10">
        <v>0</v>
      </c>
      <c r="L135" s="10">
        <v>19209</v>
      </c>
      <c r="M135" s="10">
        <v>0</v>
      </c>
      <c r="N135" s="10">
        <f>Tableau11[[#This Row],[MISSION
GLOBALE
2022-2023
Après
rehaussement]]+Tableau11[[#This Row],[ENTENTE
SPÉCIFIQUE 
2022-2023
Indexée
Récurrents
+
Non récur.]]+M135</f>
        <v>19209</v>
      </c>
    </row>
    <row r="136" spans="1:14" x14ac:dyDescent="0.25">
      <c r="A136" s="18" t="s">
        <v>74</v>
      </c>
      <c r="B136" s="17" t="s">
        <v>17</v>
      </c>
      <c r="C136" s="17" t="s">
        <v>17</v>
      </c>
      <c r="D136" s="16" t="s">
        <v>31</v>
      </c>
      <c r="E136" s="10">
        <v>0</v>
      </c>
      <c r="F136" s="10">
        <v>0</v>
      </c>
      <c r="G136" s="10">
        <v>0</v>
      </c>
      <c r="H136" s="10">
        <v>0</v>
      </c>
      <c r="I136" s="10">
        <v>0</v>
      </c>
      <c r="J136" s="15"/>
      <c r="K136" s="10">
        <v>0</v>
      </c>
      <c r="L136" s="10">
        <v>25399</v>
      </c>
      <c r="M136" s="10">
        <v>0</v>
      </c>
      <c r="N136" s="10">
        <f>Tableau11[[#This Row],[MISSION
GLOBALE
2022-2023
Après
rehaussement]]+Tableau11[[#This Row],[ENTENTE
SPÉCIFIQUE 
2022-2023
Indexée
Récurrents
+
Non récur.]]+M136</f>
        <v>25399</v>
      </c>
    </row>
    <row r="137" spans="1:14" x14ac:dyDescent="0.25">
      <c r="A137" s="18" t="s">
        <v>73</v>
      </c>
      <c r="B137" s="17" t="s">
        <v>17</v>
      </c>
      <c r="C137" s="17" t="s">
        <v>17</v>
      </c>
      <c r="D137" s="16" t="s">
        <v>31</v>
      </c>
      <c r="E137" s="10">
        <v>0</v>
      </c>
      <c r="F137" s="10">
        <v>30000</v>
      </c>
      <c r="G137" s="10">
        <v>0</v>
      </c>
      <c r="H137" s="10">
        <v>0</v>
      </c>
      <c r="I137" s="10">
        <v>0</v>
      </c>
      <c r="J137" s="15"/>
      <c r="K137" s="10">
        <v>0</v>
      </c>
      <c r="L137" s="10">
        <v>129297</v>
      </c>
      <c r="M137" s="10">
        <v>13345</v>
      </c>
      <c r="N137" s="10">
        <f>Tableau11[[#This Row],[MISSION
GLOBALE
2022-2023
Après
rehaussement]]+Tableau11[[#This Row],[ENTENTE
SPÉCIFIQUE 
2022-2023
Indexée
Récurrents
+
Non récur.]]+M137</f>
        <v>142642</v>
      </c>
    </row>
    <row r="138" spans="1:14" x14ac:dyDescent="0.25">
      <c r="A138" s="18" t="s">
        <v>72</v>
      </c>
      <c r="B138" s="17" t="s">
        <v>17</v>
      </c>
      <c r="C138" s="17" t="s">
        <v>17</v>
      </c>
      <c r="D138" s="16" t="s">
        <v>31</v>
      </c>
      <c r="E138" s="10">
        <v>0</v>
      </c>
      <c r="F138" s="10">
        <v>0</v>
      </c>
      <c r="G138" s="10">
        <v>0</v>
      </c>
      <c r="H138" s="10">
        <v>0</v>
      </c>
      <c r="I138" s="10">
        <v>0</v>
      </c>
      <c r="J138" s="15"/>
      <c r="K138" s="10">
        <v>0</v>
      </c>
      <c r="L138" s="10">
        <v>2193</v>
      </c>
      <c r="M138" s="10">
        <v>0</v>
      </c>
      <c r="N138" s="10">
        <f>Tableau11[[#This Row],[MISSION
GLOBALE
2022-2023
Après
rehaussement]]+Tableau11[[#This Row],[ENTENTE
SPÉCIFIQUE 
2022-2023
Indexée
Récurrents
+
Non récur.]]+M138</f>
        <v>2193</v>
      </c>
    </row>
    <row r="139" spans="1:14" x14ac:dyDescent="0.25">
      <c r="A139" s="18" t="s">
        <v>71</v>
      </c>
      <c r="B139" s="17" t="s">
        <v>8</v>
      </c>
      <c r="C139" s="17" t="s">
        <v>7</v>
      </c>
      <c r="D139" s="16" t="s">
        <v>6</v>
      </c>
      <c r="E139" s="10">
        <v>239654</v>
      </c>
      <c r="F139" s="10">
        <v>0</v>
      </c>
      <c r="G139" s="10">
        <v>111796</v>
      </c>
      <c r="H139" s="10">
        <v>0</v>
      </c>
      <c r="I139" s="10">
        <v>0</v>
      </c>
      <c r="J139" s="15"/>
      <c r="K139" s="10">
        <v>111796</v>
      </c>
      <c r="L139" s="10">
        <v>0</v>
      </c>
      <c r="M139" s="10">
        <v>0</v>
      </c>
      <c r="N139" s="10">
        <f>Tableau11[[#This Row],[MISSION
GLOBALE
2022-2023
Après
rehaussement]]+Tableau11[[#This Row],[ENTENTE
SPÉCIFIQUE 
2022-2023
Indexée
Récurrents
+
Non récur.]]+M139</f>
        <v>111796</v>
      </c>
    </row>
    <row r="140" spans="1:14" x14ac:dyDescent="0.25">
      <c r="A140" s="18" t="s">
        <v>70</v>
      </c>
      <c r="B140" s="17" t="s">
        <v>8</v>
      </c>
      <c r="C140" s="17" t="s">
        <v>7</v>
      </c>
      <c r="D140" s="16" t="s">
        <v>6</v>
      </c>
      <c r="E140" s="10">
        <v>239654</v>
      </c>
      <c r="F140" s="10">
        <v>188892</v>
      </c>
      <c r="G140" s="10">
        <v>170983</v>
      </c>
      <c r="H140" s="10">
        <v>0</v>
      </c>
      <c r="I140" s="10">
        <v>26068</v>
      </c>
      <c r="J140" s="15"/>
      <c r="K140" s="10">
        <v>197051</v>
      </c>
      <c r="L140" s="10">
        <v>4990</v>
      </c>
      <c r="M140" s="10">
        <v>0</v>
      </c>
      <c r="N140" s="10">
        <f>Tableau11[[#This Row],[MISSION
GLOBALE
2022-2023
Après
rehaussement]]+Tableau11[[#This Row],[ENTENTE
SPÉCIFIQUE 
2022-2023
Indexée
Récurrents
+
Non récur.]]+M140</f>
        <v>202041</v>
      </c>
    </row>
    <row r="141" spans="1:14" x14ac:dyDescent="0.25">
      <c r="A141" s="18" t="s">
        <v>69</v>
      </c>
      <c r="B141" s="17" t="s">
        <v>8</v>
      </c>
      <c r="C141" s="17" t="s">
        <v>29</v>
      </c>
      <c r="D141" s="16" t="s">
        <v>6</v>
      </c>
      <c r="E141" s="10">
        <v>247220</v>
      </c>
      <c r="F141" s="10">
        <v>230000</v>
      </c>
      <c r="G141" s="10">
        <v>178244</v>
      </c>
      <c r="H141" s="10">
        <v>0</v>
      </c>
      <c r="I141" s="10">
        <v>25028</v>
      </c>
      <c r="J141" s="15"/>
      <c r="K141" s="10">
        <v>203272</v>
      </c>
      <c r="L141" s="10">
        <v>79696</v>
      </c>
      <c r="M141" s="10">
        <v>0</v>
      </c>
      <c r="N141" s="10">
        <f>Tableau11[[#This Row],[MISSION
GLOBALE
2022-2023
Après
rehaussement]]+Tableau11[[#This Row],[ENTENTE
SPÉCIFIQUE 
2022-2023
Indexée
Récurrents
+
Non récur.]]+M141</f>
        <v>282968</v>
      </c>
    </row>
    <row r="142" spans="1:14" x14ac:dyDescent="0.25">
      <c r="A142" s="18" t="s">
        <v>68</v>
      </c>
      <c r="B142" s="17" t="s">
        <v>8</v>
      </c>
      <c r="C142" s="17" t="s">
        <v>7</v>
      </c>
      <c r="D142" s="16" t="s">
        <v>6</v>
      </c>
      <c r="E142" s="10">
        <v>239654</v>
      </c>
      <c r="F142" s="10">
        <v>204005</v>
      </c>
      <c r="G142" s="10">
        <v>170983</v>
      </c>
      <c r="H142" s="10">
        <v>0</v>
      </c>
      <c r="I142" s="10">
        <v>26068</v>
      </c>
      <c r="J142" s="15"/>
      <c r="K142" s="10">
        <v>197051</v>
      </c>
      <c r="L142" s="10">
        <v>26819</v>
      </c>
      <c r="M142" s="10">
        <v>0</v>
      </c>
      <c r="N142" s="10">
        <f>Tableau11[[#This Row],[MISSION
GLOBALE
2022-2023
Après
rehaussement]]+Tableau11[[#This Row],[ENTENTE
SPÉCIFIQUE 
2022-2023
Indexée
Récurrents
+
Non récur.]]+M142</f>
        <v>223870</v>
      </c>
    </row>
    <row r="143" spans="1:14" x14ac:dyDescent="0.25">
      <c r="A143" s="18" t="s">
        <v>67</v>
      </c>
      <c r="B143" s="17" t="s">
        <v>8</v>
      </c>
      <c r="C143" s="17" t="s">
        <v>7</v>
      </c>
      <c r="D143" s="16" t="s">
        <v>6</v>
      </c>
      <c r="E143" s="10">
        <v>239654</v>
      </c>
      <c r="F143" s="10">
        <v>0</v>
      </c>
      <c r="G143" s="10">
        <v>69370</v>
      </c>
      <c r="H143" s="10">
        <v>0</v>
      </c>
      <c r="I143" s="10">
        <v>0</v>
      </c>
      <c r="J143" s="15"/>
      <c r="K143" s="10">
        <v>69370</v>
      </c>
      <c r="L143" s="10">
        <v>0</v>
      </c>
      <c r="M143" s="10">
        <v>0</v>
      </c>
      <c r="N143" s="10">
        <f>Tableau11[[#This Row],[MISSION
GLOBALE
2022-2023
Après
rehaussement]]+Tableau11[[#This Row],[ENTENTE
SPÉCIFIQUE 
2022-2023
Indexée
Récurrents
+
Non récur.]]+M143</f>
        <v>69370</v>
      </c>
    </row>
    <row r="144" spans="1:14" x14ac:dyDescent="0.25">
      <c r="A144" s="18" t="s">
        <v>66</v>
      </c>
      <c r="B144" s="17" t="s">
        <v>8</v>
      </c>
      <c r="C144" s="17" t="s">
        <v>7</v>
      </c>
      <c r="D144" s="16" t="s">
        <v>6</v>
      </c>
      <c r="E144" s="10">
        <v>239654</v>
      </c>
      <c r="F144" s="10">
        <v>129000</v>
      </c>
      <c r="G144" s="10">
        <v>107010</v>
      </c>
      <c r="H144" s="10">
        <v>0</v>
      </c>
      <c r="I144" s="10">
        <v>50000</v>
      </c>
      <c r="J144" s="15"/>
      <c r="K144" s="10">
        <v>157010</v>
      </c>
      <c r="L144" s="10">
        <v>0</v>
      </c>
      <c r="M144" s="10">
        <v>0</v>
      </c>
      <c r="N144" s="10">
        <f>Tableau11[[#This Row],[MISSION
GLOBALE
2022-2023
Après
rehaussement]]+Tableau11[[#This Row],[ENTENTE
SPÉCIFIQUE 
2022-2023
Indexée
Récurrents
+
Non récur.]]+M144</f>
        <v>157010</v>
      </c>
    </row>
    <row r="145" spans="1:14" x14ac:dyDescent="0.25">
      <c r="A145" s="18" t="s">
        <v>65</v>
      </c>
      <c r="B145" s="17" t="s">
        <v>8</v>
      </c>
      <c r="C145" s="17" t="s">
        <v>7</v>
      </c>
      <c r="D145" s="16" t="s">
        <v>6</v>
      </c>
      <c r="E145" s="10">
        <v>239654</v>
      </c>
      <c r="F145" s="10">
        <v>66736</v>
      </c>
      <c r="G145" s="10">
        <v>170983</v>
      </c>
      <c r="H145" s="10">
        <v>0</v>
      </c>
      <c r="I145" s="10">
        <v>26068</v>
      </c>
      <c r="J145" s="15"/>
      <c r="K145" s="10">
        <v>197051</v>
      </c>
      <c r="L145" s="10">
        <v>0</v>
      </c>
      <c r="M145" s="10">
        <v>0</v>
      </c>
      <c r="N145" s="10">
        <f>Tableau11[[#This Row],[MISSION
GLOBALE
2022-2023
Après
rehaussement]]+Tableau11[[#This Row],[ENTENTE
SPÉCIFIQUE 
2022-2023
Indexée
Récurrents
+
Non récur.]]+M145</f>
        <v>197051</v>
      </c>
    </row>
    <row r="146" spans="1:14" x14ac:dyDescent="0.25">
      <c r="A146" s="18" t="s">
        <v>64</v>
      </c>
      <c r="B146" s="17" t="s">
        <v>8</v>
      </c>
      <c r="C146" s="17" t="s">
        <v>7</v>
      </c>
      <c r="D146" s="16" t="s">
        <v>6</v>
      </c>
      <c r="E146" s="10">
        <v>239654</v>
      </c>
      <c r="F146" s="10">
        <v>78546</v>
      </c>
      <c r="G146" s="10">
        <v>170983</v>
      </c>
      <c r="H146" s="10">
        <v>0</v>
      </c>
      <c r="I146" s="10">
        <v>26068</v>
      </c>
      <c r="J146" s="15"/>
      <c r="K146" s="10">
        <v>197051</v>
      </c>
      <c r="L146" s="10">
        <v>0</v>
      </c>
      <c r="M146" s="10">
        <v>0</v>
      </c>
      <c r="N146" s="10">
        <f>Tableau11[[#This Row],[MISSION
GLOBALE
2022-2023
Après
rehaussement]]+Tableau11[[#This Row],[ENTENTE
SPÉCIFIQUE 
2022-2023
Indexée
Récurrents
+
Non récur.]]+M146</f>
        <v>197051</v>
      </c>
    </row>
    <row r="147" spans="1:14" x14ac:dyDescent="0.25">
      <c r="A147" s="18" t="s">
        <v>63</v>
      </c>
      <c r="B147" s="17" t="s">
        <v>8</v>
      </c>
      <c r="C147" s="17" t="s">
        <v>7</v>
      </c>
      <c r="D147" s="16" t="s">
        <v>6</v>
      </c>
      <c r="E147" s="10">
        <v>239654</v>
      </c>
      <c r="F147" s="10">
        <v>117000</v>
      </c>
      <c r="G147" s="10">
        <v>114878</v>
      </c>
      <c r="H147" s="10">
        <v>0</v>
      </c>
      <c r="I147" s="10">
        <v>50000</v>
      </c>
      <c r="J147" s="15"/>
      <c r="K147" s="10">
        <v>164878</v>
      </c>
      <c r="L147" s="10">
        <v>0</v>
      </c>
      <c r="M147" s="10">
        <v>0</v>
      </c>
      <c r="N147" s="10">
        <f>Tableau11[[#This Row],[MISSION
GLOBALE
2022-2023
Après
rehaussement]]+Tableau11[[#This Row],[ENTENTE
SPÉCIFIQUE 
2022-2023
Indexée
Récurrents
+
Non récur.]]+M147</f>
        <v>164878</v>
      </c>
    </row>
    <row r="148" spans="1:14" x14ac:dyDescent="0.25">
      <c r="A148" s="18" t="s">
        <v>62</v>
      </c>
      <c r="B148" s="17" t="s">
        <v>8</v>
      </c>
      <c r="C148" s="17" t="s">
        <v>7</v>
      </c>
      <c r="D148" s="16" t="s">
        <v>6</v>
      </c>
      <c r="E148" s="10">
        <v>239654</v>
      </c>
      <c r="F148" s="10">
        <v>289582</v>
      </c>
      <c r="G148" s="10">
        <v>170508</v>
      </c>
      <c r="H148" s="10">
        <v>0</v>
      </c>
      <c r="I148" s="10">
        <v>26543</v>
      </c>
      <c r="J148" s="15"/>
      <c r="K148" s="10">
        <v>197051</v>
      </c>
      <c r="L148" s="10">
        <v>0</v>
      </c>
      <c r="M148" s="10">
        <v>0</v>
      </c>
      <c r="N148" s="10">
        <f>Tableau11[[#This Row],[MISSION
GLOBALE
2022-2023
Après
rehaussement]]+Tableau11[[#This Row],[ENTENTE
SPÉCIFIQUE 
2022-2023
Indexée
Récurrents
+
Non récur.]]+M148</f>
        <v>197051</v>
      </c>
    </row>
    <row r="149" spans="1:14" x14ac:dyDescent="0.25">
      <c r="A149" s="18" t="s">
        <v>61</v>
      </c>
      <c r="B149" s="17" t="s">
        <v>17</v>
      </c>
      <c r="C149" s="17" t="s">
        <v>17</v>
      </c>
      <c r="D149" s="16" t="s">
        <v>4</v>
      </c>
      <c r="E149" s="10">
        <v>0</v>
      </c>
      <c r="F149" s="10">
        <v>0</v>
      </c>
      <c r="G149" s="10">
        <v>0</v>
      </c>
      <c r="H149" s="10">
        <v>0</v>
      </c>
      <c r="I149" s="10">
        <v>0</v>
      </c>
      <c r="J149" s="15"/>
      <c r="K149" s="10">
        <v>0</v>
      </c>
      <c r="L149" s="10">
        <v>21369</v>
      </c>
      <c r="M149" s="10">
        <v>0</v>
      </c>
      <c r="N149" s="10">
        <f>Tableau11[[#This Row],[MISSION
GLOBALE
2022-2023
Après
rehaussement]]+Tableau11[[#This Row],[ENTENTE
SPÉCIFIQUE 
2022-2023
Indexée
Récurrents
+
Non récur.]]+M149</f>
        <v>21369</v>
      </c>
    </row>
    <row r="150" spans="1:14" x14ac:dyDescent="0.25">
      <c r="A150" s="18" t="s">
        <v>60</v>
      </c>
      <c r="B150" s="17" t="s">
        <v>14</v>
      </c>
      <c r="C150" s="17" t="s">
        <v>1</v>
      </c>
      <c r="D150" s="16" t="s">
        <v>59</v>
      </c>
      <c r="E150" s="10">
        <v>619403</v>
      </c>
      <c r="F150" s="10">
        <v>0</v>
      </c>
      <c r="G150" s="10">
        <f>222438-37073</f>
        <v>185365</v>
      </c>
      <c r="H150" s="10">
        <v>0</v>
      </c>
      <c r="I150" s="10">
        <v>0</v>
      </c>
      <c r="J150" s="15"/>
      <c r="K150" s="10">
        <v>185365</v>
      </c>
      <c r="L150" s="10">
        <v>25983</v>
      </c>
      <c r="M150" s="10">
        <v>243600</v>
      </c>
      <c r="N150" s="10">
        <f>Tableau11[[#This Row],[MISSION
GLOBALE
2022-2023
Après
rehaussement]]+Tableau11[[#This Row],[ENTENTE
SPÉCIFIQUE 
2022-2023
Indexée
Récurrents
+
Non récur.]]+M150</f>
        <v>454948</v>
      </c>
    </row>
    <row r="151" spans="1:14" x14ac:dyDescent="0.25">
      <c r="A151" s="18" t="s">
        <v>58</v>
      </c>
      <c r="B151" s="17" t="s">
        <v>17</v>
      </c>
      <c r="C151" s="17" t="s">
        <v>17</v>
      </c>
      <c r="D151" s="16" t="s">
        <v>36</v>
      </c>
      <c r="E151" s="10">
        <v>0</v>
      </c>
      <c r="F151" s="10">
        <v>0</v>
      </c>
      <c r="G151" s="10">
        <v>0</v>
      </c>
      <c r="H151" s="10">
        <v>0</v>
      </c>
      <c r="I151" s="10">
        <v>0</v>
      </c>
      <c r="J151" s="15"/>
      <c r="K151" s="10">
        <v>0</v>
      </c>
      <c r="L151" s="10">
        <v>0</v>
      </c>
      <c r="M151" s="10">
        <v>449240</v>
      </c>
      <c r="N151" s="10">
        <f>Tableau11[[#This Row],[MISSION
GLOBALE
2022-2023
Après
rehaussement]]+Tableau11[[#This Row],[ENTENTE
SPÉCIFIQUE 
2022-2023
Indexée
Récurrents
+
Non récur.]]+M151</f>
        <v>449240</v>
      </c>
    </row>
    <row r="152" spans="1:14" x14ac:dyDescent="0.25">
      <c r="A152" s="18" t="s">
        <v>57</v>
      </c>
      <c r="B152" s="17" t="s">
        <v>8</v>
      </c>
      <c r="C152" s="17" t="s">
        <v>29</v>
      </c>
      <c r="D152" s="16" t="s">
        <v>56</v>
      </c>
      <c r="E152" s="10">
        <v>247220</v>
      </c>
      <c r="F152" s="10">
        <v>235430</v>
      </c>
      <c r="G152" s="10">
        <v>214063</v>
      </c>
      <c r="H152" s="10">
        <v>0</v>
      </c>
      <c r="I152" s="10">
        <v>5000</v>
      </c>
      <c r="J152" s="15"/>
      <c r="K152" s="10">
        <v>219063</v>
      </c>
      <c r="L152" s="10">
        <v>0</v>
      </c>
      <c r="M152" s="10">
        <v>0</v>
      </c>
      <c r="N152" s="10">
        <f>Tableau11[[#This Row],[MISSION
GLOBALE
2022-2023
Après
rehaussement]]+Tableau11[[#This Row],[ENTENTE
SPÉCIFIQUE 
2022-2023
Indexée
Récurrents
+
Non récur.]]+M152</f>
        <v>219063</v>
      </c>
    </row>
    <row r="153" spans="1:14" x14ac:dyDescent="0.25">
      <c r="A153" s="18" t="s">
        <v>55</v>
      </c>
      <c r="B153" s="17" t="s">
        <v>17</v>
      </c>
      <c r="C153" s="17" t="s">
        <v>17</v>
      </c>
      <c r="D153" s="16" t="s">
        <v>10</v>
      </c>
      <c r="E153" s="10">
        <v>0</v>
      </c>
      <c r="F153" s="10">
        <v>0</v>
      </c>
      <c r="G153" s="10">
        <v>0</v>
      </c>
      <c r="H153" s="10">
        <v>0</v>
      </c>
      <c r="I153" s="10">
        <v>0</v>
      </c>
      <c r="J153" s="15"/>
      <c r="K153" s="10">
        <v>0</v>
      </c>
      <c r="L153" s="10">
        <v>129957</v>
      </c>
      <c r="M153" s="10">
        <v>0</v>
      </c>
      <c r="N153" s="10">
        <f>Tableau11[[#This Row],[MISSION
GLOBALE
2022-2023
Après
rehaussement]]+Tableau11[[#This Row],[ENTENTE
SPÉCIFIQUE 
2022-2023
Indexée
Récurrents
+
Non récur.]]+M153</f>
        <v>129957</v>
      </c>
    </row>
    <row r="154" spans="1:14" x14ac:dyDescent="0.25">
      <c r="A154" s="18" t="s">
        <v>54</v>
      </c>
      <c r="B154" s="17" t="s">
        <v>8</v>
      </c>
      <c r="C154" s="17" t="s">
        <v>29</v>
      </c>
      <c r="D154" s="16" t="s">
        <v>47</v>
      </c>
      <c r="E154" s="10">
        <v>247220</v>
      </c>
      <c r="F154" s="10">
        <v>32230</v>
      </c>
      <c r="G154" s="10">
        <v>272443</v>
      </c>
      <c r="H154" s="10">
        <v>0</v>
      </c>
      <c r="I154" s="10">
        <v>5000</v>
      </c>
      <c r="J154" s="15"/>
      <c r="K154" s="10">
        <v>277443</v>
      </c>
      <c r="L154" s="10">
        <v>113932</v>
      </c>
      <c r="M154" s="10">
        <v>0</v>
      </c>
      <c r="N154" s="10">
        <f>Tableau11[[#This Row],[MISSION
GLOBALE
2022-2023
Après
rehaussement]]+Tableau11[[#This Row],[ENTENTE
SPÉCIFIQUE 
2022-2023
Indexée
Récurrents
+
Non récur.]]+M154</f>
        <v>391375</v>
      </c>
    </row>
    <row r="155" spans="1:14" x14ac:dyDescent="0.25">
      <c r="A155" s="18" t="s">
        <v>53</v>
      </c>
      <c r="B155" s="17" t="s">
        <v>12</v>
      </c>
      <c r="C155" s="17" t="s">
        <v>11</v>
      </c>
      <c r="D155" s="16" t="s">
        <v>44</v>
      </c>
      <c r="E155" s="10">
        <v>181988</v>
      </c>
      <c r="F155" s="10">
        <v>198800</v>
      </c>
      <c r="G155" s="10">
        <v>116988</v>
      </c>
      <c r="H155" s="10">
        <v>0</v>
      </c>
      <c r="I155" s="10">
        <v>32649</v>
      </c>
      <c r="J155" s="15"/>
      <c r="K155" s="10">
        <v>149637</v>
      </c>
      <c r="L155" s="10">
        <v>0</v>
      </c>
      <c r="M155" s="10">
        <v>0</v>
      </c>
      <c r="N155" s="10">
        <f>Tableau11[[#This Row],[MISSION
GLOBALE
2022-2023
Après
rehaussement]]+Tableau11[[#This Row],[ENTENTE
SPÉCIFIQUE 
2022-2023
Indexée
Récurrents
+
Non récur.]]+M155</f>
        <v>149637</v>
      </c>
    </row>
    <row r="156" spans="1:14" x14ac:dyDescent="0.25">
      <c r="A156" s="18" t="s">
        <v>52</v>
      </c>
      <c r="B156" s="17" t="s">
        <v>17</v>
      </c>
      <c r="C156" s="17" t="s">
        <v>17</v>
      </c>
      <c r="D156" s="16" t="s">
        <v>31</v>
      </c>
      <c r="E156" s="10">
        <v>0</v>
      </c>
      <c r="F156" s="10">
        <v>0</v>
      </c>
      <c r="G156" s="10">
        <v>0</v>
      </c>
      <c r="H156" s="10">
        <v>0</v>
      </c>
      <c r="I156" s="10">
        <v>0</v>
      </c>
      <c r="J156" s="15"/>
      <c r="K156" s="10">
        <v>0</v>
      </c>
      <c r="L156" s="10">
        <v>12356</v>
      </c>
      <c r="M156" s="10">
        <v>4950</v>
      </c>
      <c r="N156" s="10">
        <f>Tableau11[[#This Row],[MISSION
GLOBALE
2022-2023
Après
rehaussement]]+Tableau11[[#This Row],[ENTENTE
SPÉCIFIQUE 
2022-2023
Indexée
Récurrents
+
Non récur.]]+M156</f>
        <v>17306</v>
      </c>
    </row>
    <row r="157" spans="1:14" x14ac:dyDescent="0.25">
      <c r="A157" s="18" t="s">
        <v>51</v>
      </c>
      <c r="B157" s="17" t="s">
        <v>8</v>
      </c>
      <c r="C157" s="17" t="s">
        <v>11</v>
      </c>
      <c r="D157" s="16" t="s">
        <v>31</v>
      </c>
      <c r="E157" s="10">
        <v>262358</v>
      </c>
      <c r="F157" s="10">
        <v>50000</v>
      </c>
      <c r="G157" s="10">
        <v>78787</v>
      </c>
      <c r="H157" s="10">
        <v>0</v>
      </c>
      <c r="I157" s="10">
        <v>50000</v>
      </c>
      <c r="J157" s="15"/>
      <c r="K157" s="10">
        <v>128787</v>
      </c>
      <c r="L157" s="10">
        <v>0</v>
      </c>
      <c r="M157" s="10">
        <v>0</v>
      </c>
      <c r="N157" s="10">
        <f>Tableau11[[#This Row],[MISSION
GLOBALE
2022-2023
Après
rehaussement]]+Tableau11[[#This Row],[ENTENTE
SPÉCIFIQUE 
2022-2023
Indexée
Récurrents
+
Non récur.]]+M157</f>
        <v>128787</v>
      </c>
    </row>
    <row r="158" spans="1:14" x14ac:dyDescent="0.25">
      <c r="A158" s="18" t="s">
        <v>50</v>
      </c>
      <c r="B158" s="17" t="s">
        <v>8</v>
      </c>
      <c r="C158" s="17" t="s">
        <v>1</v>
      </c>
      <c r="D158" s="16" t="s">
        <v>49</v>
      </c>
      <c r="E158" s="10">
        <v>315334</v>
      </c>
      <c r="F158" s="10">
        <v>49000</v>
      </c>
      <c r="G158" s="10">
        <v>251608</v>
      </c>
      <c r="H158" s="10">
        <v>0</v>
      </c>
      <c r="I158" s="10">
        <v>7670</v>
      </c>
      <c r="J158" s="15"/>
      <c r="K158" s="10">
        <v>259278</v>
      </c>
      <c r="L158" s="10">
        <v>79354</v>
      </c>
      <c r="M158" s="10">
        <v>0</v>
      </c>
      <c r="N158" s="10">
        <f>Tableau11[[#This Row],[MISSION
GLOBALE
2022-2023
Après
rehaussement]]+Tableau11[[#This Row],[ENTENTE
SPÉCIFIQUE 
2022-2023
Indexée
Récurrents
+
Non récur.]]+M158</f>
        <v>338632</v>
      </c>
    </row>
    <row r="159" spans="1:14" x14ac:dyDescent="0.25">
      <c r="A159" s="18" t="s">
        <v>48</v>
      </c>
      <c r="B159" s="17" t="s">
        <v>8</v>
      </c>
      <c r="C159" s="17" t="s">
        <v>11</v>
      </c>
      <c r="D159" s="16" t="s">
        <v>47</v>
      </c>
      <c r="E159" s="10">
        <v>254789</v>
      </c>
      <c r="F159" s="10">
        <v>156050</v>
      </c>
      <c r="G159" s="10">
        <v>235470</v>
      </c>
      <c r="H159" s="10">
        <v>0</v>
      </c>
      <c r="I159" s="10">
        <v>5000</v>
      </c>
      <c r="J159" s="15"/>
      <c r="K159" s="10">
        <v>240470</v>
      </c>
      <c r="L159" s="10">
        <v>0</v>
      </c>
      <c r="M159" s="10">
        <v>0</v>
      </c>
      <c r="N159" s="10">
        <f>Tableau11[[#This Row],[MISSION
GLOBALE
2022-2023
Après
rehaussement]]+Tableau11[[#This Row],[ENTENTE
SPÉCIFIQUE 
2022-2023
Indexée
Récurrents
+
Non récur.]]+M159</f>
        <v>240470</v>
      </c>
    </row>
    <row r="160" spans="1:14" x14ac:dyDescent="0.25">
      <c r="A160" s="18" t="s">
        <v>46</v>
      </c>
      <c r="B160" s="17" t="s">
        <v>12</v>
      </c>
      <c r="C160" s="17" t="s">
        <v>7</v>
      </c>
      <c r="D160" s="16" t="s">
        <v>19</v>
      </c>
      <c r="E160" s="10">
        <v>24776</v>
      </c>
      <c r="F160" s="10">
        <v>0</v>
      </c>
      <c r="G160" s="10">
        <v>32738</v>
      </c>
      <c r="H160" s="10">
        <v>0</v>
      </c>
      <c r="I160" s="10">
        <v>0</v>
      </c>
      <c r="J160" s="15"/>
      <c r="K160" s="10">
        <v>32738</v>
      </c>
      <c r="L160" s="10">
        <v>0</v>
      </c>
      <c r="M160" s="10">
        <v>0</v>
      </c>
      <c r="N160" s="10">
        <f>Tableau11[[#This Row],[MISSION
GLOBALE
2022-2023
Après
rehaussement]]+Tableau11[[#This Row],[ENTENTE
SPÉCIFIQUE 
2022-2023
Indexée
Récurrents
+
Non récur.]]+M160</f>
        <v>32738</v>
      </c>
    </row>
    <row r="161" spans="1:14" x14ac:dyDescent="0.25">
      <c r="A161" s="18" t="s">
        <v>45</v>
      </c>
      <c r="B161" s="17" t="s">
        <v>12</v>
      </c>
      <c r="C161" s="17" t="s">
        <v>29</v>
      </c>
      <c r="D161" s="16" t="s">
        <v>44</v>
      </c>
      <c r="E161" s="10">
        <v>160370</v>
      </c>
      <c r="F161" s="10">
        <v>168229</v>
      </c>
      <c r="G161" s="10">
        <v>116119</v>
      </c>
      <c r="H161" s="10">
        <v>0</v>
      </c>
      <c r="I161" s="10">
        <v>15743</v>
      </c>
      <c r="J161" s="15"/>
      <c r="K161" s="10">
        <v>131862</v>
      </c>
      <c r="L161" s="10">
        <v>17960</v>
      </c>
      <c r="M161" s="10">
        <v>0</v>
      </c>
      <c r="N161" s="10">
        <f>Tableau11[[#This Row],[MISSION
GLOBALE
2022-2023
Après
rehaussement]]+Tableau11[[#This Row],[ENTENTE
SPÉCIFIQUE 
2022-2023
Indexée
Récurrents
+
Non récur.]]+M161</f>
        <v>149822</v>
      </c>
    </row>
    <row r="162" spans="1:14" x14ac:dyDescent="0.25">
      <c r="A162" s="18" t="s">
        <v>43</v>
      </c>
      <c r="B162" s="17" t="s">
        <v>8</v>
      </c>
      <c r="C162" s="17" t="s">
        <v>7</v>
      </c>
      <c r="D162" s="16" t="s">
        <v>6</v>
      </c>
      <c r="E162" s="10">
        <v>239654</v>
      </c>
      <c r="F162" s="10">
        <v>0</v>
      </c>
      <c r="G162" s="10">
        <v>55026</v>
      </c>
      <c r="H162" s="10">
        <v>0</v>
      </c>
      <c r="I162" s="10">
        <v>0</v>
      </c>
      <c r="J162" s="15"/>
      <c r="K162" s="10">
        <v>55026</v>
      </c>
      <c r="L162" s="10">
        <v>0</v>
      </c>
      <c r="M162" s="10">
        <v>0</v>
      </c>
      <c r="N162" s="10">
        <f>Tableau11[[#This Row],[MISSION
GLOBALE
2022-2023
Après
rehaussement]]+Tableau11[[#This Row],[ENTENTE
SPÉCIFIQUE 
2022-2023
Indexée
Récurrents
+
Non récur.]]+M162</f>
        <v>55026</v>
      </c>
    </row>
    <row r="163" spans="1:14" x14ac:dyDescent="0.25">
      <c r="A163" s="18" t="s">
        <v>42</v>
      </c>
      <c r="B163" s="17" t="s">
        <v>8</v>
      </c>
      <c r="C163" s="17" t="s">
        <v>29</v>
      </c>
      <c r="D163" s="16" t="s">
        <v>6</v>
      </c>
      <c r="E163" s="10">
        <v>247220</v>
      </c>
      <c r="F163" s="10">
        <v>392760</v>
      </c>
      <c r="G163" s="10">
        <v>176218</v>
      </c>
      <c r="H163" s="10">
        <v>0</v>
      </c>
      <c r="I163" s="10">
        <v>27054</v>
      </c>
      <c r="J163" s="15"/>
      <c r="K163" s="10">
        <v>203272</v>
      </c>
      <c r="L163" s="10">
        <v>4090</v>
      </c>
      <c r="M163" s="10">
        <v>0</v>
      </c>
      <c r="N163" s="10">
        <f>Tableau11[[#This Row],[MISSION
GLOBALE
2022-2023
Après
rehaussement]]+Tableau11[[#This Row],[ENTENTE
SPÉCIFIQUE 
2022-2023
Indexée
Récurrents
+
Non récur.]]+M163</f>
        <v>207362</v>
      </c>
    </row>
    <row r="164" spans="1:14" x14ac:dyDescent="0.25">
      <c r="A164" s="18" t="s">
        <v>41</v>
      </c>
      <c r="B164" s="17" t="s">
        <v>17</v>
      </c>
      <c r="C164" s="17" t="s">
        <v>17</v>
      </c>
      <c r="D164" s="16" t="s">
        <v>16</v>
      </c>
      <c r="E164" s="10">
        <v>0</v>
      </c>
      <c r="F164" s="10">
        <v>0</v>
      </c>
      <c r="G164" s="10">
        <v>0</v>
      </c>
      <c r="H164" s="10">
        <v>0</v>
      </c>
      <c r="I164" s="10">
        <v>0</v>
      </c>
      <c r="J164" s="15"/>
      <c r="K164" s="10">
        <v>0</v>
      </c>
      <c r="L164" s="10">
        <v>39209</v>
      </c>
      <c r="M164" s="10">
        <v>0</v>
      </c>
      <c r="N164" s="10">
        <f>Tableau11[[#This Row],[MISSION
GLOBALE
2022-2023
Après
rehaussement]]+Tableau11[[#This Row],[ENTENTE
SPÉCIFIQUE 
2022-2023
Indexée
Récurrents
+
Non récur.]]+M164</f>
        <v>39209</v>
      </c>
    </row>
    <row r="165" spans="1:14" x14ac:dyDescent="0.25">
      <c r="A165" s="18" t="s">
        <v>40</v>
      </c>
      <c r="B165" s="17" t="s">
        <v>8</v>
      </c>
      <c r="C165" s="17" t="s">
        <v>29</v>
      </c>
      <c r="D165" s="16" t="s">
        <v>19</v>
      </c>
      <c r="E165" s="10">
        <v>247220</v>
      </c>
      <c r="F165" s="10">
        <v>69000</v>
      </c>
      <c r="G165" s="10">
        <v>176218</v>
      </c>
      <c r="H165" s="10">
        <v>0</v>
      </c>
      <c r="I165" s="10">
        <v>27054</v>
      </c>
      <c r="J165" s="15"/>
      <c r="K165" s="10">
        <v>203272</v>
      </c>
      <c r="L165" s="10">
        <v>40090</v>
      </c>
      <c r="M165" s="10">
        <v>0</v>
      </c>
      <c r="N165" s="10">
        <f>Tableau11[[#This Row],[MISSION
GLOBALE
2022-2023
Après
rehaussement]]+Tableau11[[#This Row],[ENTENTE
SPÉCIFIQUE 
2022-2023
Indexée
Récurrents
+
Non récur.]]+M165</f>
        <v>243362</v>
      </c>
    </row>
    <row r="166" spans="1:14" x14ac:dyDescent="0.25">
      <c r="A166" s="18" t="s">
        <v>39</v>
      </c>
      <c r="B166" s="17" t="s">
        <v>8</v>
      </c>
      <c r="C166" s="17" t="s">
        <v>29</v>
      </c>
      <c r="D166" s="16" t="s">
        <v>16</v>
      </c>
      <c r="E166" s="10">
        <v>247220</v>
      </c>
      <c r="F166" s="10">
        <v>50000</v>
      </c>
      <c r="G166" s="10">
        <v>176218</v>
      </c>
      <c r="H166" s="10">
        <v>0</v>
      </c>
      <c r="I166" s="10">
        <v>27054</v>
      </c>
      <c r="J166" s="15"/>
      <c r="K166" s="10">
        <v>203272</v>
      </c>
      <c r="L166" s="10">
        <v>39175</v>
      </c>
      <c r="M166" s="10">
        <v>0</v>
      </c>
      <c r="N166" s="10">
        <f>Tableau11[[#This Row],[MISSION
GLOBALE
2022-2023
Après
rehaussement]]+Tableau11[[#This Row],[ENTENTE
SPÉCIFIQUE 
2022-2023
Indexée
Récurrents
+
Non récur.]]+M166</f>
        <v>242447</v>
      </c>
    </row>
    <row r="167" spans="1:14" x14ac:dyDescent="0.25">
      <c r="A167" s="18" t="s">
        <v>38</v>
      </c>
      <c r="B167" s="17" t="s">
        <v>8</v>
      </c>
      <c r="C167" s="17" t="s">
        <v>29</v>
      </c>
      <c r="D167" s="16" t="s">
        <v>19</v>
      </c>
      <c r="E167" s="10">
        <v>247220</v>
      </c>
      <c r="F167" s="10">
        <v>124173</v>
      </c>
      <c r="G167" s="10">
        <v>176218</v>
      </c>
      <c r="H167" s="10">
        <v>0</v>
      </c>
      <c r="I167" s="10">
        <v>27054</v>
      </c>
      <c r="J167" s="15"/>
      <c r="K167" s="10">
        <v>203272</v>
      </c>
      <c r="L167" s="10">
        <v>40804</v>
      </c>
      <c r="M167" s="10">
        <v>0</v>
      </c>
      <c r="N167" s="10">
        <f>Tableau11[[#This Row],[MISSION
GLOBALE
2022-2023
Après
rehaussement]]+Tableau11[[#This Row],[ENTENTE
SPÉCIFIQUE 
2022-2023
Indexée
Récurrents
+
Non récur.]]+M167</f>
        <v>244076</v>
      </c>
    </row>
    <row r="168" spans="1:14" x14ac:dyDescent="0.25">
      <c r="A168" s="18" t="s">
        <v>37</v>
      </c>
      <c r="B168" s="17" t="s">
        <v>14</v>
      </c>
      <c r="C168" s="17" t="s">
        <v>1</v>
      </c>
      <c r="D168" s="16" t="s">
        <v>36</v>
      </c>
      <c r="E168" s="10">
        <v>619403</v>
      </c>
      <c r="F168" s="10">
        <v>324479</v>
      </c>
      <c r="G168" s="10">
        <v>440691</v>
      </c>
      <c r="H168" s="10">
        <v>0</v>
      </c>
      <c r="I168" s="10">
        <v>50000</v>
      </c>
      <c r="J168" s="15"/>
      <c r="K168" s="10">
        <v>490691</v>
      </c>
      <c r="L168" s="10">
        <v>115811</v>
      </c>
      <c r="M168" s="10">
        <v>29128</v>
      </c>
      <c r="N168" s="10">
        <f>Tableau11[[#This Row],[MISSION
GLOBALE
2022-2023
Après
rehaussement]]+Tableau11[[#This Row],[ENTENTE
SPÉCIFIQUE 
2022-2023
Indexée
Récurrents
+
Non récur.]]+M168</f>
        <v>635630</v>
      </c>
    </row>
    <row r="169" spans="1:14" x14ac:dyDescent="0.25">
      <c r="A169" s="18" t="s">
        <v>35</v>
      </c>
      <c r="B169" s="17" t="s">
        <v>8</v>
      </c>
      <c r="C169" s="17" t="s">
        <v>29</v>
      </c>
      <c r="D169" s="16" t="s">
        <v>34</v>
      </c>
      <c r="E169" s="10">
        <v>247220</v>
      </c>
      <c r="F169" s="10">
        <v>37300</v>
      </c>
      <c r="G169" s="10">
        <v>176218</v>
      </c>
      <c r="H169" s="10">
        <v>0</v>
      </c>
      <c r="I169" s="10">
        <v>27054</v>
      </c>
      <c r="J169" s="15"/>
      <c r="K169" s="10">
        <v>203272</v>
      </c>
      <c r="L169" s="10">
        <v>42031</v>
      </c>
      <c r="M169" s="10">
        <v>0</v>
      </c>
      <c r="N169" s="10">
        <f>Tableau11[[#This Row],[MISSION
GLOBALE
2022-2023
Après
rehaussement]]+Tableau11[[#This Row],[ENTENTE
SPÉCIFIQUE 
2022-2023
Indexée
Récurrents
+
Non récur.]]+M169</f>
        <v>245303</v>
      </c>
    </row>
    <row r="170" spans="1:14" x14ac:dyDescent="0.25">
      <c r="A170" s="18" t="s">
        <v>33</v>
      </c>
      <c r="B170" s="17" t="s">
        <v>12</v>
      </c>
      <c r="C170" s="17" t="s">
        <v>11</v>
      </c>
      <c r="D170" s="16" t="s">
        <v>31</v>
      </c>
      <c r="E170" s="10">
        <v>181988</v>
      </c>
      <c r="F170" s="10">
        <v>199450</v>
      </c>
      <c r="G170" s="10">
        <v>231711</v>
      </c>
      <c r="H170" s="10">
        <v>0</v>
      </c>
      <c r="I170" s="10">
        <v>5000</v>
      </c>
      <c r="J170" s="15"/>
      <c r="K170" s="10">
        <v>236711</v>
      </c>
      <c r="L170" s="10">
        <v>4387</v>
      </c>
      <c r="M170" s="10">
        <v>0</v>
      </c>
      <c r="N170" s="10">
        <f>Tableau11[[#This Row],[MISSION
GLOBALE
2022-2023
Après
rehaussement]]+Tableau11[[#This Row],[ENTENTE
SPÉCIFIQUE 
2022-2023
Indexée
Récurrents
+
Non récur.]]+M170</f>
        <v>241098</v>
      </c>
    </row>
    <row r="171" spans="1:14" x14ac:dyDescent="0.25">
      <c r="A171" s="18" t="s">
        <v>32</v>
      </c>
      <c r="B171" s="17" t="s">
        <v>8</v>
      </c>
      <c r="C171" s="17" t="s">
        <v>11</v>
      </c>
      <c r="D171" s="16" t="s">
        <v>31</v>
      </c>
      <c r="E171" s="10">
        <v>254789</v>
      </c>
      <c r="F171" s="10">
        <v>95000</v>
      </c>
      <c r="G171" s="10">
        <v>181276</v>
      </c>
      <c r="H171" s="10">
        <v>0</v>
      </c>
      <c r="I171" s="10">
        <v>28220</v>
      </c>
      <c r="J171" s="15"/>
      <c r="K171" s="10">
        <v>209496</v>
      </c>
      <c r="L171" s="10">
        <v>7603</v>
      </c>
      <c r="M171" s="10">
        <v>213982</v>
      </c>
      <c r="N171" s="10">
        <f>Tableau11[[#This Row],[MISSION
GLOBALE
2022-2023
Après
rehaussement]]+Tableau11[[#This Row],[ENTENTE
SPÉCIFIQUE 
2022-2023
Indexée
Récurrents
+
Non récur.]]+M171</f>
        <v>431081</v>
      </c>
    </row>
    <row r="172" spans="1:14" x14ac:dyDescent="0.25">
      <c r="A172" s="18" t="s">
        <v>30</v>
      </c>
      <c r="B172" s="17" t="s">
        <v>12</v>
      </c>
      <c r="C172" s="17" t="s">
        <v>29</v>
      </c>
      <c r="D172" s="16" t="s">
        <v>4</v>
      </c>
      <c r="E172" s="10">
        <v>160370</v>
      </c>
      <c r="F172" s="10">
        <v>130039</v>
      </c>
      <c r="G172" s="10">
        <v>116119</v>
      </c>
      <c r="H172" s="10">
        <v>34390</v>
      </c>
      <c r="I172" s="10">
        <v>0</v>
      </c>
      <c r="J172" s="15"/>
      <c r="K172" s="10">
        <v>150509</v>
      </c>
      <c r="L172" s="10">
        <v>0</v>
      </c>
      <c r="M172" s="10">
        <v>0</v>
      </c>
      <c r="N172" s="10">
        <f>Tableau11[[#This Row],[MISSION
GLOBALE
2022-2023
Après
rehaussement]]+Tableau11[[#This Row],[ENTENTE
SPÉCIFIQUE 
2022-2023
Indexée
Récurrents
+
Non récur.]]+M172</f>
        <v>150509</v>
      </c>
    </row>
    <row r="173" spans="1:14" x14ac:dyDescent="0.25">
      <c r="A173" s="18" t="s">
        <v>28</v>
      </c>
      <c r="B173" s="17" t="s">
        <v>8</v>
      </c>
      <c r="C173" s="17" t="s">
        <v>1</v>
      </c>
      <c r="D173" s="16" t="s">
        <v>4</v>
      </c>
      <c r="E173" s="10">
        <v>315334</v>
      </c>
      <c r="F173" s="10">
        <v>127077</v>
      </c>
      <c r="G173" s="10">
        <v>224353</v>
      </c>
      <c r="H173" s="10">
        <v>47212</v>
      </c>
      <c r="I173" s="10">
        <v>0</v>
      </c>
      <c r="J173" s="15"/>
      <c r="K173" s="10">
        <v>271565</v>
      </c>
      <c r="L173" s="10">
        <v>0</v>
      </c>
      <c r="M173" s="10">
        <v>0</v>
      </c>
      <c r="N173" s="10">
        <f>Tableau11[[#This Row],[MISSION
GLOBALE
2022-2023
Après
rehaussement]]+Tableau11[[#This Row],[ENTENTE
SPÉCIFIQUE 
2022-2023
Indexée
Récurrents
+
Non récur.]]+M173</f>
        <v>271565</v>
      </c>
    </row>
    <row r="174" spans="1:14" x14ac:dyDescent="0.25">
      <c r="A174" s="18" t="s">
        <v>27</v>
      </c>
      <c r="B174" s="17" t="s">
        <v>12</v>
      </c>
      <c r="C174" s="17" t="s">
        <v>7</v>
      </c>
      <c r="D174" s="16" t="s">
        <v>19</v>
      </c>
      <c r="E174" s="10">
        <v>153163</v>
      </c>
      <c r="F174" s="10">
        <v>0</v>
      </c>
      <c r="G174" s="10">
        <v>80134</v>
      </c>
      <c r="H174" s="10">
        <v>0</v>
      </c>
      <c r="I174" s="10">
        <v>0</v>
      </c>
      <c r="J174" s="15"/>
      <c r="K174" s="10">
        <v>80134</v>
      </c>
      <c r="L174" s="10">
        <v>4158</v>
      </c>
      <c r="M174" s="10">
        <v>214</v>
      </c>
      <c r="N174" s="10">
        <f>Tableau11[[#This Row],[MISSION
GLOBALE
2022-2023
Après
rehaussement]]+Tableau11[[#This Row],[ENTENTE
SPÉCIFIQUE 
2022-2023
Indexée
Récurrents
+
Non récur.]]+M174</f>
        <v>84506</v>
      </c>
    </row>
    <row r="175" spans="1:14" x14ac:dyDescent="0.25">
      <c r="A175" s="18" t="s">
        <v>26</v>
      </c>
      <c r="B175" s="17" t="s">
        <v>12</v>
      </c>
      <c r="C175" s="17" t="s">
        <v>7</v>
      </c>
      <c r="D175" s="16" t="s">
        <v>19</v>
      </c>
      <c r="E175" s="10">
        <v>153163</v>
      </c>
      <c r="F175" s="10">
        <v>5000</v>
      </c>
      <c r="G175" s="10">
        <v>111132</v>
      </c>
      <c r="H175" s="10">
        <v>0</v>
      </c>
      <c r="I175" s="10">
        <v>5000</v>
      </c>
      <c r="J175" s="15"/>
      <c r="K175" s="10">
        <v>116132</v>
      </c>
      <c r="L175" s="10">
        <v>97635</v>
      </c>
      <c r="M175" s="10">
        <v>0</v>
      </c>
      <c r="N175" s="10">
        <f>Tableau11[[#This Row],[MISSION
GLOBALE
2022-2023
Après
rehaussement]]+Tableau11[[#This Row],[ENTENTE
SPÉCIFIQUE 
2022-2023
Indexée
Récurrents
+
Non récur.]]+M175</f>
        <v>213767</v>
      </c>
    </row>
    <row r="176" spans="1:14" x14ac:dyDescent="0.25">
      <c r="A176" s="18" t="s">
        <v>25</v>
      </c>
      <c r="B176" s="17" t="s">
        <v>12</v>
      </c>
      <c r="C176" s="17" t="s">
        <v>7</v>
      </c>
      <c r="D176" s="16" t="s">
        <v>19</v>
      </c>
      <c r="E176" s="10">
        <v>153163</v>
      </c>
      <c r="F176" s="10">
        <v>19000</v>
      </c>
      <c r="G176" s="10">
        <v>108652</v>
      </c>
      <c r="H176" s="10">
        <v>0</v>
      </c>
      <c r="I176" s="10">
        <v>17285</v>
      </c>
      <c r="J176" s="15"/>
      <c r="K176" s="10">
        <v>125937</v>
      </c>
      <c r="L176" s="10">
        <v>10155</v>
      </c>
      <c r="M176" s="10">
        <v>0</v>
      </c>
      <c r="N176" s="10">
        <f>Tableau11[[#This Row],[MISSION
GLOBALE
2022-2023
Après
rehaussement]]+Tableau11[[#This Row],[ENTENTE
SPÉCIFIQUE 
2022-2023
Indexée
Récurrents
+
Non récur.]]+M176</f>
        <v>136092</v>
      </c>
    </row>
    <row r="177" spans="1:14" x14ac:dyDescent="0.25">
      <c r="A177" s="18" t="s">
        <v>24</v>
      </c>
      <c r="B177" s="17" t="s">
        <v>12</v>
      </c>
      <c r="C177" s="17" t="s">
        <v>7</v>
      </c>
      <c r="D177" s="16" t="s">
        <v>19</v>
      </c>
      <c r="E177" s="10">
        <v>153163</v>
      </c>
      <c r="F177" s="10">
        <v>41000</v>
      </c>
      <c r="G177" s="10">
        <v>111132</v>
      </c>
      <c r="H177" s="10">
        <v>0</v>
      </c>
      <c r="I177" s="10">
        <v>14804</v>
      </c>
      <c r="J177" s="15"/>
      <c r="K177" s="10">
        <v>125936</v>
      </c>
      <c r="L177" s="10">
        <v>3356</v>
      </c>
      <c r="M177" s="10">
        <v>44</v>
      </c>
      <c r="N177" s="10">
        <f>Tableau11[[#This Row],[MISSION
GLOBALE
2022-2023
Après
rehaussement]]+Tableau11[[#This Row],[ENTENTE
SPÉCIFIQUE 
2022-2023
Indexée
Récurrents
+
Non récur.]]+M177</f>
        <v>129336</v>
      </c>
    </row>
    <row r="178" spans="1:14" x14ac:dyDescent="0.25">
      <c r="A178" s="18" t="s">
        <v>23</v>
      </c>
      <c r="B178" s="17" t="s">
        <v>12</v>
      </c>
      <c r="C178" s="17" t="s">
        <v>7</v>
      </c>
      <c r="D178" s="16" t="s">
        <v>19</v>
      </c>
      <c r="E178" s="10">
        <v>153163</v>
      </c>
      <c r="F178" s="10">
        <v>209750</v>
      </c>
      <c r="G178" s="10">
        <v>111132</v>
      </c>
      <c r="H178" s="10">
        <v>0</v>
      </c>
      <c r="I178" s="10">
        <v>14804</v>
      </c>
      <c r="J178" s="15"/>
      <c r="K178" s="10">
        <v>125936</v>
      </c>
      <c r="L178" s="10">
        <v>6944</v>
      </c>
      <c r="M178" s="10">
        <v>177</v>
      </c>
      <c r="N178" s="10">
        <f>Tableau11[[#This Row],[MISSION
GLOBALE
2022-2023
Après
rehaussement]]+Tableau11[[#This Row],[ENTENTE
SPÉCIFIQUE 
2022-2023
Indexée
Récurrents
+
Non récur.]]+M178</f>
        <v>133057</v>
      </c>
    </row>
    <row r="179" spans="1:14" x14ac:dyDescent="0.25">
      <c r="A179" s="18" t="s">
        <v>22</v>
      </c>
      <c r="B179" s="17" t="s">
        <v>12</v>
      </c>
      <c r="C179" s="17" t="s">
        <v>7</v>
      </c>
      <c r="D179" s="16" t="s">
        <v>19</v>
      </c>
      <c r="E179" s="10">
        <v>153163</v>
      </c>
      <c r="F179" s="10">
        <v>28000</v>
      </c>
      <c r="G179" s="10">
        <v>111132</v>
      </c>
      <c r="H179" s="10">
        <v>0</v>
      </c>
      <c r="I179" s="10">
        <v>14804</v>
      </c>
      <c r="J179" s="15"/>
      <c r="K179" s="10">
        <v>125936</v>
      </c>
      <c r="L179" s="10">
        <v>9905</v>
      </c>
      <c r="M179" s="10">
        <v>104</v>
      </c>
      <c r="N179" s="10">
        <f>Tableau11[[#This Row],[MISSION
GLOBALE
2022-2023
Après
rehaussement]]+Tableau11[[#This Row],[ENTENTE
SPÉCIFIQUE 
2022-2023
Indexée
Récurrents
+
Non récur.]]+M179</f>
        <v>135945</v>
      </c>
    </row>
    <row r="180" spans="1:14" x14ac:dyDescent="0.25">
      <c r="A180" s="18" t="s">
        <v>21</v>
      </c>
      <c r="B180" s="17" t="s">
        <v>12</v>
      </c>
      <c r="C180" s="17" t="s">
        <v>7</v>
      </c>
      <c r="D180" s="16" t="s">
        <v>19</v>
      </c>
      <c r="E180" s="10">
        <v>153163</v>
      </c>
      <c r="F180" s="10">
        <v>40846</v>
      </c>
      <c r="G180" s="10">
        <v>111132</v>
      </c>
      <c r="H180" s="10">
        <v>0</v>
      </c>
      <c r="I180" s="10">
        <v>14804</v>
      </c>
      <c r="J180" s="15"/>
      <c r="K180" s="10">
        <v>125936</v>
      </c>
      <c r="L180" s="10">
        <v>13871</v>
      </c>
      <c r="M180" s="10">
        <v>293</v>
      </c>
      <c r="N180" s="10">
        <f>Tableau11[[#This Row],[MISSION
GLOBALE
2022-2023
Après
rehaussement]]+Tableau11[[#This Row],[ENTENTE
SPÉCIFIQUE 
2022-2023
Indexée
Récurrents
+
Non récur.]]+M180</f>
        <v>140100</v>
      </c>
    </row>
    <row r="181" spans="1:14" x14ac:dyDescent="0.25">
      <c r="A181" s="18" t="s">
        <v>20</v>
      </c>
      <c r="B181" s="17" t="s">
        <v>12</v>
      </c>
      <c r="C181" s="17" t="s">
        <v>7</v>
      </c>
      <c r="D181" s="16" t="s">
        <v>19</v>
      </c>
      <c r="E181" s="10">
        <v>153163</v>
      </c>
      <c r="F181" s="10">
        <v>0</v>
      </c>
      <c r="G181" s="10">
        <v>53982</v>
      </c>
      <c r="H181" s="10">
        <v>0</v>
      </c>
      <c r="I181" s="10">
        <v>0</v>
      </c>
      <c r="J181" s="15"/>
      <c r="K181" s="10">
        <v>53982</v>
      </c>
      <c r="L181" s="10">
        <v>5583</v>
      </c>
      <c r="M181" s="10">
        <v>108</v>
      </c>
      <c r="N181" s="10">
        <f>Tableau11[[#This Row],[MISSION
GLOBALE
2022-2023
Après
rehaussement]]+Tableau11[[#This Row],[ENTENTE
SPÉCIFIQUE 
2022-2023
Indexée
Récurrents
+
Non récur.]]+M181</f>
        <v>59673</v>
      </c>
    </row>
    <row r="182" spans="1:14" x14ac:dyDescent="0.25">
      <c r="A182" s="18" t="s">
        <v>18</v>
      </c>
      <c r="B182" s="17" t="s">
        <v>17</v>
      </c>
      <c r="C182" s="17" t="s">
        <v>17</v>
      </c>
      <c r="D182" s="16" t="s">
        <v>16</v>
      </c>
      <c r="E182" s="10">
        <v>0</v>
      </c>
      <c r="F182" s="10">
        <v>0</v>
      </c>
      <c r="G182" s="10">
        <v>0</v>
      </c>
      <c r="H182" s="10">
        <v>0</v>
      </c>
      <c r="I182" s="10">
        <v>0</v>
      </c>
      <c r="J182" s="15"/>
      <c r="K182" s="10">
        <v>0</v>
      </c>
      <c r="L182" s="10">
        <v>176195</v>
      </c>
      <c r="M182" s="10">
        <v>0</v>
      </c>
      <c r="N182" s="10">
        <f>Tableau11[[#This Row],[MISSION
GLOBALE
2022-2023
Après
rehaussement]]+Tableau11[[#This Row],[ENTENTE
SPÉCIFIQUE 
2022-2023
Indexée
Récurrents
+
Non récur.]]+M182</f>
        <v>176195</v>
      </c>
    </row>
    <row r="183" spans="1:14" x14ac:dyDescent="0.25">
      <c r="A183" s="18" t="s">
        <v>15</v>
      </c>
      <c r="B183" s="17" t="s">
        <v>14</v>
      </c>
      <c r="C183" s="17" t="s">
        <v>11</v>
      </c>
      <c r="D183" s="16" t="s">
        <v>4</v>
      </c>
      <c r="E183" s="10">
        <v>461740</v>
      </c>
      <c r="F183" s="10">
        <v>345592</v>
      </c>
      <c r="G183" s="10">
        <v>458383</v>
      </c>
      <c r="H183" s="10">
        <v>37763</v>
      </c>
      <c r="I183" s="10">
        <v>0</v>
      </c>
      <c r="J183" s="15"/>
      <c r="K183" s="10">
        <v>496146</v>
      </c>
      <c r="L183" s="10">
        <v>496718</v>
      </c>
      <c r="M183" s="10">
        <v>0</v>
      </c>
      <c r="N183" s="10">
        <f>Tableau11[[#This Row],[MISSION
GLOBALE
2022-2023
Après
rehaussement]]+Tableau11[[#This Row],[ENTENTE
SPÉCIFIQUE 
2022-2023
Indexée
Récurrents
+
Non récur.]]+M183</f>
        <v>992864</v>
      </c>
    </row>
    <row r="184" spans="1:14" x14ac:dyDescent="0.25">
      <c r="A184" s="18" t="s">
        <v>13</v>
      </c>
      <c r="B184" s="17" t="s">
        <v>12</v>
      </c>
      <c r="C184" s="17" t="s">
        <v>11</v>
      </c>
      <c r="D184" s="16" t="s">
        <v>10</v>
      </c>
      <c r="E184" s="10">
        <v>167576</v>
      </c>
      <c r="F184" s="10">
        <v>40000</v>
      </c>
      <c r="G184" s="10">
        <v>119227</v>
      </c>
      <c r="H184" s="10">
        <v>0</v>
      </c>
      <c r="I184" s="10">
        <v>18560</v>
      </c>
      <c r="J184" s="15"/>
      <c r="K184" s="10">
        <v>137787</v>
      </c>
      <c r="L184" s="10">
        <v>0</v>
      </c>
      <c r="M184" s="10">
        <v>13478</v>
      </c>
      <c r="N184" s="10">
        <f>Tableau11[[#This Row],[MISSION
GLOBALE
2022-2023
Après
rehaussement]]+Tableau11[[#This Row],[ENTENTE
SPÉCIFIQUE 
2022-2023
Indexée
Récurrents
+
Non récur.]]+M184</f>
        <v>151265</v>
      </c>
    </row>
    <row r="185" spans="1:14" x14ac:dyDescent="0.25">
      <c r="A185" s="18" t="s">
        <v>9</v>
      </c>
      <c r="B185" s="17" t="s">
        <v>8</v>
      </c>
      <c r="C185" s="17" t="s">
        <v>7</v>
      </c>
      <c r="D185" s="16" t="s">
        <v>6</v>
      </c>
      <c r="E185" s="10">
        <v>239654</v>
      </c>
      <c r="F185" s="10">
        <v>0</v>
      </c>
      <c r="G185" s="10">
        <v>5438</v>
      </c>
      <c r="H185" s="10">
        <v>0</v>
      </c>
      <c r="I185" s="10">
        <v>0</v>
      </c>
      <c r="J185" s="15"/>
      <c r="K185" s="10">
        <v>5438</v>
      </c>
      <c r="L185" s="10">
        <v>0</v>
      </c>
      <c r="M185" s="10">
        <v>0</v>
      </c>
      <c r="N185" s="10">
        <f>Tableau11[[#This Row],[MISSION
GLOBALE
2022-2023
Après
rehaussement]]+Tableau11[[#This Row],[ENTENTE
SPÉCIFIQUE 
2022-2023
Indexée
Récurrents
+
Non récur.]]+M185</f>
        <v>5438</v>
      </c>
    </row>
    <row r="186" spans="1:14" x14ac:dyDescent="0.25">
      <c r="A186" s="18" t="s">
        <v>5</v>
      </c>
      <c r="B186" s="17" t="s">
        <v>2</v>
      </c>
      <c r="C186" s="17" t="s">
        <v>1</v>
      </c>
      <c r="D186" s="16" t="s">
        <v>4</v>
      </c>
      <c r="E186" s="10">
        <v>225238</v>
      </c>
      <c r="F186" s="10">
        <v>211986</v>
      </c>
      <c r="G186" s="10">
        <v>13959</v>
      </c>
      <c r="H186" s="10">
        <v>0</v>
      </c>
      <c r="I186" s="10">
        <v>0</v>
      </c>
      <c r="J186" s="15"/>
      <c r="K186" s="10">
        <v>13959</v>
      </c>
      <c r="L186" s="10">
        <v>0</v>
      </c>
      <c r="M186" s="10">
        <v>0</v>
      </c>
      <c r="N186" s="10">
        <f>Tableau11[[#This Row],[MISSION
GLOBALE
2022-2023
Après
rehaussement]]+Tableau11[[#This Row],[ENTENTE
SPÉCIFIQUE 
2022-2023
Indexée
Récurrents
+
Non récur.]]+M186</f>
        <v>13959</v>
      </c>
    </row>
    <row r="187" spans="1:14" x14ac:dyDescent="0.25">
      <c r="A187" s="14" t="s">
        <v>3</v>
      </c>
      <c r="B187" s="13" t="s">
        <v>2</v>
      </c>
      <c r="C187" s="13" t="s">
        <v>1</v>
      </c>
      <c r="D187" s="12" t="s">
        <v>0</v>
      </c>
      <c r="E187" s="2">
        <v>225238</v>
      </c>
      <c r="F187" s="2">
        <v>335485</v>
      </c>
      <c r="G187" s="2">
        <v>177291</v>
      </c>
      <c r="H187" s="2">
        <v>0</v>
      </c>
      <c r="I187" s="2">
        <v>7907</v>
      </c>
      <c r="J187" s="11"/>
      <c r="K187" s="2">
        <v>185198</v>
      </c>
      <c r="L187" s="2">
        <v>0</v>
      </c>
      <c r="M187" s="2">
        <v>0</v>
      </c>
      <c r="N187" s="10">
        <f>Tableau11[[#This Row],[MISSION
GLOBALE
2022-2023
Après
rehaussement]]+Tableau11[[#This Row],[ENTENTE
SPÉCIFIQUE 
2022-2023
Indexée
Récurrents
+
Non récur.]]+M187</f>
        <v>185198</v>
      </c>
    </row>
    <row r="188" spans="1:14" x14ac:dyDescent="0.25">
      <c r="A188" s="9">
        <f>SUBTOTAL(103,Tableau11[NOM DE L''ORGANISME])</f>
        <v>178</v>
      </c>
      <c r="B188" s="8"/>
      <c r="C188" s="7"/>
      <c r="D188" s="7"/>
      <c r="E188" s="5">
        <f>SUBTOTAL(109,Tableau11[BUDGET 
DE BASE REQUIS 
2022-2023])</f>
        <v>36384037</v>
      </c>
      <c r="F188" s="5">
        <f>SUBTOTAL(109,Tableau11[DEMANDES DE REHAUSSEMENT
EN MISSION GLOBALE
2022-2023])</f>
        <v>21729503.48</v>
      </c>
      <c r="G188" s="5">
        <f>SUBTOTAL(109,Tableau11[MISSION GLOBALE
2022-2023 INDEXÉ 
Avant rehaussement annuel])</f>
        <v>32354208</v>
      </c>
      <c r="H188" s="5">
        <f>SUBTOTAL(109,Tableau11[MISSION GLOBALE 
2022-2023
Rehaussement  sectoriel
Récurrents 
+
Non récur.])</f>
        <v>1980015</v>
      </c>
      <c r="I188" s="5">
        <f>SUBTOTAL(109,Tableau11[REHAUSSEMENT PSOC 2022-2023
Selon critères 
de répartition])</f>
        <v>2121671</v>
      </c>
      <c r="J188" s="6"/>
      <c r="K188" s="5">
        <f>SUBTOTAL(109,Tableau11[MISSION
GLOBALE
2022-2023
Après
rehaussement])</f>
        <v>36455894</v>
      </c>
      <c r="L188" s="5">
        <f>SUBTOTAL(109,Tableau11[ENTENTE
SPÉCIFIQUE 
2022-2023
Indexée
Récurrents
+
Non récur.])</f>
        <v>6726091</v>
      </c>
      <c r="M188" s="5">
        <f>SUBTOTAL(109,Tableau11[AUTRES FINANCEMENTS
2022-2023])</f>
        <v>2151459</v>
      </c>
      <c r="N188" s="5">
        <f>SUBTOTAL(109,Tableau11[ALLOCATION
GRAND TOTAL
2022-2023
])</f>
        <v>45333444</v>
      </c>
    </row>
    <row r="189" spans="1:14" x14ac:dyDescent="0.25">
      <c r="G189" s="2"/>
      <c r="H189" s="2"/>
      <c r="I189" s="2"/>
      <c r="K189" s="3"/>
      <c r="N189" s="2"/>
    </row>
  </sheetData>
  <conditionalFormatting sqref="M43">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5" scale="5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33"/>
  <sheetViews>
    <sheetView showGridLines="0" topLeftCell="A16" workbookViewId="0">
      <selection activeCell="H11" sqref="H11"/>
    </sheetView>
  </sheetViews>
  <sheetFormatPr baseColWidth="10" defaultRowHeight="13.2" x14ac:dyDescent="0.25"/>
  <cols>
    <col min="1" max="1" width="5.44140625" customWidth="1"/>
    <col min="2" max="2" width="77.77734375" customWidth="1"/>
    <col min="3" max="4" width="15.44140625" customWidth="1"/>
    <col min="5" max="5" width="18.88671875" customWidth="1"/>
    <col min="6" max="6" width="21" customWidth="1"/>
    <col min="7" max="7" width="15.44140625" customWidth="1"/>
  </cols>
  <sheetData>
    <row r="2" spans="2:8" ht="17.399999999999999" x14ac:dyDescent="0.3">
      <c r="C2" s="34"/>
      <c r="D2" s="33"/>
      <c r="E2" s="33" t="s">
        <v>226</v>
      </c>
      <c r="F2" s="31"/>
    </row>
    <row r="3" spans="2:8" ht="17.399999999999999" x14ac:dyDescent="0.3">
      <c r="C3" s="31"/>
      <c r="D3" s="32"/>
      <c r="E3" s="32" t="s">
        <v>288</v>
      </c>
      <c r="F3" s="31"/>
    </row>
    <row r="4" spans="2:8" x14ac:dyDescent="0.25">
      <c r="E4" s="30" t="s">
        <v>227</v>
      </c>
    </row>
    <row r="8" spans="2:8" ht="147" customHeight="1" x14ac:dyDescent="0.25">
      <c r="B8" s="82" t="s">
        <v>289</v>
      </c>
      <c r="C8" s="82"/>
      <c r="D8" s="82"/>
      <c r="E8" s="82"/>
      <c r="F8" s="82"/>
      <c r="G8" s="82"/>
      <c r="H8" s="4"/>
    </row>
    <row r="9" spans="2:8" s="37" customFormat="1" ht="15.6" x14ac:dyDescent="0.25">
      <c r="B9" s="59" t="s">
        <v>216</v>
      </c>
      <c r="C9" s="59" t="s">
        <v>228</v>
      </c>
      <c r="D9" s="59" t="s">
        <v>29</v>
      </c>
      <c r="E9" s="59" t="s">
        <v>229</v>
      </c>
      <c r="F9" s="59" t="s">
        <v>230</v>
      </c>
      <c r="G9" s="59" t="s">
        <v>231</v>
      </c>
    </row>
    <row r="10" spans="2:8" s="37" customFormat="1" ht="13.8" x14ac:dyDescent="0.25">
      <c r="B10" s="49" t="s">
        <v>232</v>
      </c>
      <c r="C10" s="41"/>
      <c r="D10" s="41"/>
      <c r="E10" s="41"/>
      <c r="F10" s="41"/>
      <c r="G10" s="41"/>
    </row>
    <row r="11" spans="2:8" ht="51.6" customHeight="1" x14ac:dyDescent="0.25">
      <c r="B11" s="48" t="s">
        <v>280</v>
      </c>
      <c r="C11" s="42"/>
      <c r="D11" s="42"/>
      <c r="E11" s="42"/>
      <c r="F11" s="42"/>
      <c r="G11" s="42"/>
    </row>
    <row r="12" spans="2:8" ht="41.4" x14ac:dyDescent="0.25">
      <c r="B12" s="48" t="s">
        <v>233</v>
      </c>
      <c r="C12" s="53" t="s">
        <v>245</v>
      </c>
      <c r="D12" s="53" t="s">
        <v>247</v>
      </c>
      <c r="E12" s="53" t="s">
        <v>257</v>
      </c>
      <c r="F12" s="53" t="s">
        <v>281</v>
      </c>
      <c r="G12" s="53" t="s">
        <v>249</v>
      </c>
    </row>
    <row r="13" spans="2:8" ht="13.8" x14ac:dyDescent="0.25">
      <c r="B13" s="48"/>
      <c r="C13" s="53"/>
      <c r="D13" s="53"/>
      <c r="E13" s="53"/>
      <c r="F13" s="53"/>
      <c r="G13" s="53"/>
    </row>
    <row r="14" spans="2:8" ht="46.2" customHeight="1" x14ac:dyDescent="0.25">
      <c r="B14" s="48" t="s">
        <v>234</v>
      </c>
      <c r="C14" s="53" t="s">
        <v>246</v>
      </c>
      <c r="D14" s="53" t="s">
        <v>248</v>
      </c>
      <c r="E14" s="53" t="s">
        <v>286</v>
      </c>
      <c r="F14" s="53" t="s">
        <v>287</v>
      </c>
      <c r="G14" s="53" t="s">
        <v>250</v>
      </c>
    </row>
    <row r="15" spans="2:8" ht="13.8" x14ac:dyDescent="0.25">
      <c r="B15" s="58" t="s">
        <v>235</v>
      </c>
      <c r="C15" s="46"/>
      <c r="D15" s="46"/>
      <c r="E15" s="46"/>
      <c r="F15" s="46"/>
      <c r="G15" s="44"/>
    </row>
    <row r="16" spans="2:8" ht="49.2" customHeight="1" x14ac:dyDescent="0.25">
      <c r="B16" s="48" t="s">
        <v>282</v>
      </c>
      <c r="C16" s="40"/>
      <c r="D16" s="40"/>
      <c r="E16" s="40"/>
      <c r="F16" s="40"/>
      <c r="G16" s="42"/>
    </row>
    <row r="17" spans="2:7" s="54" customFormat="1" ht="30" customHeight="1" x14ac:dyDescent="0.25">
      <c r="B17" s="48" t="s">
        <v>234</v>
      </c>
      <c r="C17" s="53" t="s">
        <v>236</v>
      </c>
      <c r="D17" s="53" t="s">
        <v>236</v>
      </c>
      <c r="E17" s="53" t="s">
        <v>236</v>
      </c>
      <c r="F17" s="53" t="s">
        <v>236</v>
      </c>
      <c r="G17" s="53" t="s">
        <v>250</v>
      </c>
    </row>
    <row r="18" spans="2:7" ht="13.8" x14ac:dyDescent="0.25">
      <c r="B18" s="50" t="s">
        <v>237</v>
      </c>
      <c r="C18" s="44"/>
      <c r="D18" s="44"/>
      <c r="E18" s="44"/>
      <c r="F18" s="44"/>
      <c r="G18" s="44"/>
    </row>
    <row r="19" spans="2:7" ht="81.599999999999994" customHeight="1" x14ac:dyDescent="0.25">
      <c r="B19" s="55" t="s">
        <v>283</v>
      </c>
      <c r="C19" s="42"/>
      <c r="D19" s="42"/>
      <c r="E19" s="42"/>
      <c r="F19" s="42"/>
      <c r="G19" s="42"/>
    </row>
    <row r="20" spans="2:7" s="54" customFormat="1" ht="53.4" customHeight="1" x14ac:dyDescent="0.25">
      <c r="B20" s="55" t="s">
        <v>234</v>
      </c>
      <c r="C20" s="53" t="s">
        <v>251</v>
      </c>
      <c r="D20" s="53" t="s">
        <v>252</v>
      </c>
      <c r="E20" s="53" t="s">
        <v>258</v>
      </c>
      <c r="F20" s="53" t="s">
        <v>259</v>
      </c>
      <c r="G20" s="53" t="s">
        <v>253</v>
      </c>
    </row>
    <row r="21" spans="2:7" ht="13.8" x14ac:dyDescent="0.25">
      <c r="B21" s="51" t="s">
        <v>238</v>
      </c>
      <c r="C21" s="43"/>
      <c r="D21" s="43"/>
      <c r="E21" s="43"/>
      <c r="F21" s="43"/>
      <c r="G21" s="43"/>
    </row>
    <row r="22" spans="2:7" ht="51.6" customHeight="1" x14ac:dyDescent="0.25">
      <c r="B22" s="52" t="s">
        <v>284</v>
      </c>
      <c r="C22" s="42"/>
      <c r="D22" s="42"/>
      <c r="E22" s="42"/>
      <c r="F22" s="42"/>
      <c r="G22" s="42"/>
    </row>
    <row r="23" spans="2:7" s="54" customFormat="1" ht="48.6" customHeight="1" x14ac:dyDescent="0.25">
      <c r="B23" s="55" t="s">
        <v>234</v>
      </c>
      <c r="C23" s="53" t="s">
        <v>254</v>
      </c>
      <c r="D23" s="53" t="s">
        <v>255</v>
      </c>
      <c r="E23" s="53" t="s">
        <v>260</v>
      </c>
      <c r="F23" s="53" t="s">
        <v>261</v>
      </c>
      <c r="G23" s="53" t="s">
        <v>256</v>
      </c>
    </row>
    <row r="24" spans="2:7" ht="13.8" x14ac:dyDescent="0.25">
      <c r="B24" s="50" t="s">
        <v>239</v>
      </c>
      <c r="C24" s="43"/>
      <c r="D24" s="43"/>
      <c r="E24" s="43"/>
      <c r="F24" s="43"/>
      <c r="G24" s="43"/>
    </row>
    <row r="25" spans="2:7" ht="64.8" customHeight="1" x14ac:dyDescent="0.25">
      <c r="B25" s="40" t="s">
        <v>285</v>
      </c>
      <c r="C25" s="42"/>
      <c r="D25" s="42"/>
      <c r="E25" s="42"/>
      <c r="F25" s="42"/>
      <c r="G25" s="42"/>
    </row>
    <row r="26" spans="2:7" s="54" customFormat="1" ht="21.6" customHeight="1" x14ac:dyDescent="0.25">
      <c r="B26" s="55" t="s">
        <v>234</v>
      </c>
      <c r="C26" s="53" t="s">
        <v>236</v>
      </c>
      <c r="D26" s="53" t="s">
        <v>236</v>
      </c>
      <c r="E26" s="53" t="s">
        <v>236</v>
      </c>
      <c r="F26" s="53" t="s">
        <v>236</v>
      </c>
      <c r="G26" s="53" t="s">
        <v>250</v>
      </c>
    </row>
    <row r="27" spans="2:7" ht="10.8" customHeight="1" x14ac:dyDescent="0.25">
      <c r="B27" s="47"/>
      <c r="C27" s="56"/>
      <c r="D27" s="56"/>
      <c r="E27" s="56"/>
      <c r="F27" s="56"/>
      <c r="G27" s="57"/>
    </row>
    <row r="28" spans="2:7" ht="19.8" customHeight="1" x14ac:dyDescent="0.25">
      <c r="B28" s="45" t="s">
        <v>275</v>
      </c>
      <c r="C28" s="39"/>
      <c r="D28" s="39"/>
      <c r="E28" s="39"/>
      <c r="F28" s="39"/>
      <c r="G28" s="38"/>
    </row>
    <row r="29" spans="2:7" ht="17.399999999999999" customHeight="1" x14ac:dyDescent="0.25">
      <c r="B29" s="35" t="s">
        <v>274</v>
      </c>
    </row>
    <row r="30" spans="2:7" ht="13.8" x14ac:dyDescent="0.25">
      <c r="B30" s="35" t="s">
        <v>276</v>
      </c>
    </row>
    <row r="31" spans="2:7" ht="13.8" x14ac:dyDescent="0.25">
      <c r="B31" s="35" t="s">
        <v>277</v>
      </c>
    </row>
    <row r="32" spans="2:7" ht="13.8" x14ac:dyDescent="0.25">
      <c r="B32" s="35" t="s">
        <v>278</v>
      </c>
    </row>
    <row r="33" spans="2:2" ht="13.8" x14ac:dyDescent="0.25">
      <c r="B33" s="35" t="s">
        <v>279</v>
      </c>
    </row>
  </sheetData>
  <mergeCells count="1">
    <mergeCell ref="B8:G8"/>
  </mergeCells>
  <printOptions horizontalCentered="1"/>
  <pageMargins left="0.23622047244094491" right="0.23622047244094491" top="0.35433070866141736" bottom="0.35433070866141736" header="0.31496062992125984" footer="0.31496062992125984"/>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192"/>
  <sheetViews>
    <sheetView zoomScale="80" zoomScaleNormal="80" workbookViewId="0">
      <pane xSplit="1" topLeftCell="B1" activePane="topRight" state="frozen"/>
      <selection pane="topRight" activeCell="A8" sqref="A8"/>
    </sheetView>
  </sheetViews>
  <sheetFormatPr baseColWidth="10" defaultRowHeight="13.8" x14ac:dyDescent="0.25"/>
  <cols>
    <col min="1" max="1" width="96.109375" style="60" customWidth="1"/>
    <col min="2" max="2" width="106.77734375" style="60" customWidth="1"/>
    <col min="3" max="3" width="39.109375" style="62" customWidth="1"/>
    <col min="4" max="4" width="14.33203125" style="60" customWidth="1"/>
    <col min="5" max="5" width="41.33203125" style="61" hidden="1" customWidth="1"/>
    <col min="6" max="16384" width="11.5546875" style="60"/>
  </cols>
  <sheetData>
    <row r="7" spans="1:5" ht="48.6" customHeight="1" x14ac:dyDescent="0.4">
      <c r="A7" s="83" t="s">
        <v>848</v>
      </c>
      <c r="B7" s="84"/>
      <c r="C7" s="84"/>
      <c r="D7" s="84"/>
    </row>
    <row r="9" spans="1:5" ht="14.4" thickBot="1" x14ac:dyDescent="0.3"/>
    <row r="10" spans="1:5" ht="25.8" customHeight="1" x14ac:dyDescent="0.25">
      <c r="A10" s="81" t="s">
        <v>847</v>
      </c>
      <c r="B10" s="80" t="s">
        <v>846</v>
      </c>
      <c r="C10" s="80" t="s">
        <v>845</v>
      </c>
      <c r="D10" s="80" t="s">
        <v>844</v>
      </c>
      <c r="E10" s="79" t="s">
        <v>216</v>
      </c>
    </row>
    <row r="11" spans="1:5" ht="19.95" customHeight="1" x14ac:dyDescent="0.25">
      <c r="A11" s="71" t="s">
        <v>843</v>
      </c>
      <c r="B11" s="70" t="s">
        <v>842</v>
      </c>
      <c r="C11" s="69" t="s">
        <v>841</v>
      </c>
      <c r="D11" s="68" t="s">
        <v>840</v>
      </c>
      <c r="E11" s="78" t="s">
        <v>12</v>
      </c>
    </row>
    <row r="12" spans="1:5" ht="19.95" customHeight="1" x14ac:dyDescent="0.25">
      <c r="A12" s="71" t="s">
        <v>211</v>
      </c>
      <c r="B12" s="70" t="s">
        <v>839</v>
      </c>
      <c r="C12" s="69" t="s">
        <v>838</v>
      </c>
      <c r="D12" s="68" t="s">
        <v>837</v>
      </c>
      <c r="E12" s="63" t="s">
        <v>296</v>
      </c>
    </row>
    <row r="13" spans="1:5" ht="19.95" customHeight="1" x14ac:dyDescent="0.25">
      <c r="A13" s="71" t="s">
        <v>210</v>
      </c>
      <c r="B13" s="70" t="s">
        <v>836</v>
      </c>
      <c r="C13" s="69" t="s">
        <v>835</v>
      </c>
      <c r="D13" s="68" t="s">
        <v>834</v>
      </c>
      <c r="E13" s="63" t="s">
        <v>296</v>
      </c>
    </row>
    <row r="14" spans="1:5" ht="19.95" customHeight="1" x14ac:dyDescent="0.25">
      <c r="A14" s="71" t="s">
        <v>209</v>
      </c>
      <c r="B14" s="70" t="s">
        <v>833</v>
      </c>
      <c r="C14" s="69" t="s">
        <v>832</v>
      </c>
      <c r="D14" s="68" t="s">
        <v>831</v>
      </c>
      <c r="E14" s="63" t="s">
        <v>296</v>
      </c>
    </row>
    <row r="15" spans="1:5" ht="19.95" customHeight="1" x14ac:dyDescent="0.25">
      <c r="A15" s="71" t="s">
        <v>208</v>
      </c>
      <c r="B15" s="70" t="s">
        <v>830</v>
      </c>
      <c r="C15" s="73" t="s">
        <v>829</v>
      </c>
      <c r="D15" s="68" t="s">
        <v>828</v>
      </c>
      <c r="E15" s="63" t="s">
        <v>12</v>
      </c>
    </row>
    <row r="16" spans="1:5" ht="19.95" customHeight="1" x14ac:dyDescent="0.25">
      <c r="A16" s="71" t="s">
        <v>207</v>
      </c>
      <c r="B16" s="70" t="s">
        <v>827</v>
      </c>
      <c r="C16" s="69" t="s">
        <v>826</v>
      </c>
      <c r="D16" s="68" t="s">
        <v>825</v>
      </c>
      <c r="E16" s="63" t="s">
        <v>307</v>
      </c>
    </row>
    <row r="17" spans="1:6" ht="19.95" customHeight="1" x14ac:dyDescent="0.25">
      <c r="A17" s="71" t="s">
        <v>206</v>
      </c>
      <c r="B17" s="70" t="s">
        <v>824</v>
      </c>
      <c r="C17" s="69" t="s">
        <v>823</v>
      </c>
      <c r="D17" s="68" t="s">
        <v>822</v>
      </c>
      <c r="E17" s="63" t="s">
        <v>296</v>
      </c>
    </row>
    <row r="18" spans="1:6" ht="19.95" customHeight="1" x14ac:dyDescent="0.25">
      <c r="A18" s="71" t="s">
        <v>205</v>
      </c>
      <c r="B18" s="70" t="s">
        <v>821</v>
      </c>
      <c r="C18" s="69" t="s">
        <v>820</v>
      </c>
      <c r="D18" s="68" t="s">
        <v>801</v>
      </c>
      <c r="E18" s="63" t="s">
        <v>296</v>
      </c>
    </row>
    <row r="19" spans="1:6" ht="19.95" customHeight="1" x14ac:dyDescent="0.25">
      <c r="A19" s="71" t="s">
        <v>204</v>
      </c>
      <c r="B19" s="70" t="s">
        <v>819</v>
      </c>
      <c r="C19" s="73" t="s">
        <v>818</v>
      </c>
      <c r="D19" s="68" t="s">
        <v>817</v>
      </c>
      <c r="E19" s="63" t="s">
        <v>12</v>
      </c>
    </row>
    <row r="20" spans="1:6" ht="19.95" customHeight="1" x14ac:dyDescent="0.25">
      <c r="A20" s="71" t="s">
        <v>203</v>
      </c>
      <c r="B20" s="70" t="s">
        <v>816</v>
      </c>
      <c r="C20" s="69" t="s">
        <v>815</v>
      </c>
      <c r="D20" s="68" t="s">
        <v>814</v>
      </c>
      <c r="E20" s="63" t="s">
        <v>12</v>
      </c>
    </row>
    <row r="21" spans="1:6" ht="19.95" customHeight="1" x14ac:dyDescent="0.25">
      <c r="A21" s="71" t="s">
        <v>202</v>
      </c>
      <c r="B21" s="70" t="s">
        <v>813</v>
      </c>
      <c r="C21" s="72" t="s">
        <v>812</v>
      </c>
      <c r="D21" s="68" t="s">
        <v>811</v>
      </c>
      <c r="E21" s="63" t="s">
        <v>12</v>
      </c>
    </row>
    <row r="22" spans="1:6" ht="19.95" customHeight="1" x14ac:dyDescent="0.25">
      <c r="A22" s="71" t="s">
        <v>201</v>
      </c>
      <c r="B22" s="70" t="s">
        <v>810</v>
      </c>
      <c r="C22" s="69" t="s">
        <v>809</v>
      </c>
      <c r="D22" s="68" t="s">
        <v>808</v>
      </c>
      <c r="E22" s="63" t="s">
        <v>296</v>
      </c>
    </row>
    <row r="23" spans="1:6" ht="19.95" customHeight="1" x14ac:dyDescent="0.25">
      <c r="A23" s="71" t="s">
        <v>200</v>
      </c>
      <c r="B23" s="70" t="s">
        <v>807</v>
      </c>
      <c r="C23" s="69" t="s">
        <v>806</v>
      </c>
      <c r="D23" s="68" t="s">
        <v>805</v>
      </c>
      <c r="E23" s="63" t="s">
        <v>296</v>
      </c>
    </row>
    <row r="24" spans="1:6" ht="19.95" customHeight="1" x14ac:dyDescent="0.25">
      <c r="A24" s="71" t="s">
        <v>804</v>
      </c>
      <c r="B24" s="70" t="s">
        <v>803</v>
      </c>
      <c r="C24" s="69" t="s">
        <v>802</v>
      </c>
      <c r="D24" s="68" t="s">
        <v>801</v>
      </c>
      <c r="E24" s="63" t="s">
        <v>307</v>
      </c>
      <c r="F24" s="77"/>
    </row>
    <row r="25" spans="1:6" ht="19.95" customHeight="1" x14ac:dyDescent="0.25">
      <c r="A25" s="71" t="s">
        <v>199</v>
      </c>
      <c r="B25" s="70" t="s">
        <v>800</v>
      </c>
      <c r="C25" s="69" t="s">
        <v>799</v>
      </c>
      <c r="D25" s="68" t="s">
        <v>798</v>
      </c>
      <c r="E25" s="63" t="s">
        <v>296</v>
      </c>
    </row>
    <row r="26" spans="1:6" ht="19.95" customHeight="1" x14ac:dyDescent="0.25">
      <c r="A26" s="71" t="s">
        <v>198</v>
      </c>
      <c r="B26" s="70" t="s">
        <v>797</v>
      </c>
      <c r="C26" s="69" t="s">
        <v>796</v>
      </c>
      <c r="D26" s="68" t="s">
        <v>795</v>
      </c>
      <c r="E26" s="63" t="s">
        <v>303</v>
      </c>
    </row>
    <row r="27" spans="1:6" ht="19.95" customHeight="1" x14ac:dyDescent="0.25">
      <c r="A27" s="71" t="s">
        <v>197</v>
      </c>
      <c r="B27" s="70" t="s">
        <v>794</v>
      </c>
      <c r="C27" s="69" t="s">
        <v>793</v>
      </c>
      <c r="D27" s="68" t="s">
        <v>792</v>
      </c>
      <c r="E27" s="63" t="s">
        <v>296</v>
      </c>
    </row>
    <row r="28" spans="1:6" ht="19.95" customHeight="1" x14ac:dyDescent="0.25">
      <c r="A28" s="71" t="s">
        <v>196</v>
      </c>
      <c r="B28" s="70" t="s">
        <v>791</v>
      </c>
      <c r="C28" s="69" t="s">
        <v>790</v>
      </c>
      <c r="D28" s="68" t="s">
        <v>789</v>
      </c>
      <c r="E28" s="63" t="s">
        <v>296</v>
      </c>
    </row>
    <row r="29" spans="1:6" ht="19.95" customHeight="1" x14ac:dyDescent="0.25">
      <c r="A29" s="71" t="s">
        <v>195</v>
      </c>
      <c r="B29" s="70" t="s">
        <v>788</v>
      </c>
      <c r="C29" s="69" t="s">
        <v>787</v>
      </c>
      <c r="D29" s="68" t="s">
        <v>786</v>
      </c>
      <c r="E29" s="63" t="s">
        <v>296</v>
      </c>
    </row>
    <row r="30" spans="1:6" ht="19.95" customHeight="1" x14ac:dyDescent="0.25">
      <c r="A30" s="71" t="s">
        <v>194</v>
      </c>
      <c r="B30" s="70" t="s">
        <v>785</v>
      </c>
      <c r="C30" s="69" t="s">
        <v>784</v>
      </c>
      <c r="D30" s="68" t="s">
        <v>783</v>
      </c>
      <c r="E30" s="63" t="s">
        <v>296</v>
      </c>
    </row>
    <row r="31" spans="1:6" ht="19.95" customHeight="1" x14ac:dyDescent="0.25">
      <c r="A31" s="71" t="s">
        <v>193</v>
      </c>
      <c r="B31" s="70" t="s">
        <v>782</v>
      </c>
      <c r="C31" s="69" t="s">
        <v>781</v>
      </c>
      <c r="D31" s="68" t="s">
        <v>780</v>
      </c>
      <c r="E31" s="63" t="s">
        <v>296</v>
      </c>
    </row>
    <row r="32" spans="1:6" ht="19.95" customHeight="1" x14ac:dyDescent="0.25">
      <c r="A32" s="71" t="s">
        <v>192</v>
      </c>
      <c r="B32" s="70" t="s">
        <v>779</v>
      </c>
      <c r="C32" s="69" t="s">
        <v>778</v>
      </c>
      <c r="D32" s="68" t="s">
        <v>777</v>
      </c>
      <c r="E32" s="63" t="s">
        <v>303</v>
      </c>
    </row>
    <row r="33" spans="1:5" ht="19.95" customHeight="1" x14ac:dyDescent="0.25">
      <c r="A33" s="71" t="s">
        <v>191</v>
      </c>
      <c r="B33" s="70" t="s">
        <v>776</v>
      </c>
      <c r="C33" s="69" t="s">
        <v>775</v>
      </c>
      <c r="D33" s="68" t="s">
        <v>774</v>
      </c>
      <c r="E33" s="63" t="s">
        <v>303</v>
      </c>
    </row>
    <row r="34" spans="1:5" ht="19.95" customHeight="1" x14ac:dyDescent="0.25">
      <c r="A34" s="71" t="s">
        <v>190</v>
      </c>
      <c r="B34" s="70" t="s">
        <v>773</v>
      </c>
      <c r="C34" s="69" t="s">
        <v>772</v>
      </c>
      <c r="D34" s="68" t="s">
        <v>771</v>
      </c>
      <c r="E34" s="63" t="s">
        <v>296</v>
      </c>
    </row>
    <row r="35" spans="1:5" ht="19.95" customHeight="1" x14ac:dyDescent="0.25">
      <c r="A35" s="71" t="s">
        <v>189</v>
      </c>
      <c r="B35" s="70" t="s">
        <v>770</v>
      </c>
      <c r="C35" s="73" t="s">
        <v>769</v>
      </c>
      <c r="D35" s="68" t="s">
        <v>768</v>
      </c>
      <c r="E35" s="63" t="s">
        <v>296</v>
      </c>
    </row>
    <row r="36" spans="1:5" ht="19.95" customHeight="1" x14ac:dyDescent="0.25">
      <c r="A36" s="71" t="s">
        <v>188</v>
      </c>
      <c r="B36" s="70" t="s">
        <v>767</v>
      </c>
      <c r="C36" s="72" t="s">
        <v>766</v>
      </c>
      <c r="D36" s="68" t="s">
        <v>765</v>
      </c>
      <c r="E36" s="63" t="s">
        <v>12</v>
      </c>
    </row>
    <row r="37" spans="1:5" ht="19.95" customHeight="1" x14ac:dyDescent="0.25">
      <c r="A37" s="71" t="s">
        <v>187</v>
      </c>
      <c r="B37" s="70" t="s">
        <v>764</v>
      </c>
      <c r="C37" s="73" t="s">
        <v>418</v>
      </c>
      <c r="D37" s="68" t="s">
        <v>417</v>
      </c>
      <c r="E37" s="63" t="s">
        <v>296</v>
      </c>
    </row>
    <row r="38" spans="1:5" ht="19.95" customHeight="1" x14ac:dyDescent="0.25">
      <c r="A38" s="76" t="s">
        <v>763</v>
      </c>
      <c r="B38" s="70" t="s">
        <v>762</v>
      </c>
      <c r="C38" s="72" t="s">
        <v>761</v>
      </c>
      <c r="D38" s="68" t="s">
        <v>760</v>
      </c>
      <c r="E38" s="63" t="s">
        <v>296</v>
      </c>
    </row>
    <row r="39" spans="1:5" ht="19.95" customHeight="1" x14ac:dyDescent="0.25">
      <c r="A39" s="71" t="s">
        <v>185</v>
      </c>
      <c r="B39" s="70" t="s">
        <v>759</v>
      </c>
      <c r="C39" s="69" t="s">
        <v>758</v>
      </c>
      <c r="D39" s="68" t="s">
        <v>757</v>
      </c>
      <c r="E39" s="63"/>
    </row>
    <row r="40" spans="1:5" ht="19.95" customHeight="1" x14ac:dyDescent="0.25">
      <c r="A40" s="71" t="s">
        <v>184</v>
      </c>
      <c r="B40" s="70" t="s">
        <v>756</v>
      </c>
      <c r="C40" s="69" t="s">
        <v>755</v>
      </c>
      <c r="D40" s="68" t="s">
        <v>754</v>
      </c>
      <c r="E40" s="63" t="s">
        <v>12</v>
      </c>
    </row>
    <row r="41" spans="1:5" ht="19.95" customHeight="1" x14ac:dyDescent="0.25">
      <c r="A41" s="71" t="s">
        <v>183</v>
      </c>
      <c r="B41" s="70" t="s">
        <v>753</v>
      </c>
      <c r="C41" s="69" t="s">
        <v>752</v>
      </c>
      <c r="D41" s="68" t="s">
        <v>751</v>
      </c>
      <c r="E41" s="63" t="s">
        <v>307</v>
      </c>
    </row>
    <row r="42" spans="1:5" ht="19.95" customHeight="1" x14ac:dyDescent="0.25">
      <c r="A42" s="71" t="s">
        <v>182</v>
      </c>
      <c r="B42" s="70" t="s">
        <v>750</v>
      </c>
      <c r="C42" s="73" t="s">
        <v>749</v>
      </c>
      <c r="D42" s="68" t="s">
        <v>748</v>
      </c>
      <c r="E42" s="63" t="s">
        <v>12</v>
      </c>
    </row>
    <row r="43" spans="1:5" ht="19.95" customHeight="1" x14ac:dyDescent="0.25">
      <c r="A43" s="71" t="s">
        <v>747</v>
      </c>
      <c r="B43" s="70" t="s">
        <v>746</v>
      </c>
      <c r="C43" s="74" t="s">
        <v>745</v>
      </c>
      <c r="D43" s="68" t="s">
        <v>744</v>
      </c>
      <c r="E43" s="63" t="s">
        <v>12</v>
      </c>
    </row>
    <row r="44" spans="1:5" ht="19.95" customHeight="1" x14ac:dyDescent="0.25">
      <c r="A44" s="71" t="s">
        <v>180</v>
      </c>
      <c r="B44" s="70" t="s">
        <v>743</v>
      </c>
      <c r="C44" s="72" t="s">
        <v>742</v>
      </c>
      <c r="D44" s="68" t="s">
        <v>741</v>
      </c>
      <c r="E44" s="63" t="s">
        <v>12</v>
      </c>
    </row>
    <row r="45" spans="1:5" ht="19.95" customHeight="1" x14ac:dyDescent="0.25">
      <c r="A45" s="71" t="s">
        <v>179</v>
      </c>
      <c r="B45" s="70" t="s">
        <v>740</v>
      </c>
      <c r="C45" s="69" t="s">
        <v>739</v>
      </c>
      <c r="D45" s="68" t="s">
        <v>738</v>
      </c>
      <c r="E45" s="63" t="s">
        <v>296</v>
      </c>
    </row>
    <row r="46" spans="1:5" ht="19.95" customHeight="1" x14ac:dyDescent="0.25">
      <c r="A46" s="71" t="s">
        <v>737</v>
      </c>
      <c r="B46" s="70" t="s">
        <v>736</v>
      </c>
      <c r="C46" s="69" t="s">
        <v>735</v>
      </c>
      <c r="D46" s="68" t="s">
        <v>734</v>
      </c>
      <c r="E46" s="63"/>
    </row>
    <row r="47" spans="1:5" ht="19.95" customHeight="1" x14ac:dyDescent="0.25">
      <c r="A47" s="71" t="s">
        <v>177</v>
      </c>
      <c r="B47" s="70" t="s">
        <v>733</v>
      </c>
      <c r="C47" s="69" t="s">
        <v>732</v>
      </c>
      <c r="D47" s="68" t="s">
        <v>731</v>
      </c>
      <c r="E47" s="63" t="s">
        <v>12</v>
      </c>
    </row>
    <row r="48" spans="1:5" ht="19.95" customHeight="1" x14ac:dyDescent="0.25">
      <c r="A48" s="71" t="s">
        <v>176</v>
      </c>
      <c r="B48" s="70" t="s">
        <v>730</v>
      </c>
      <c r="C48" s="72" t="s">
        <v>729</v>
      </c>
      <c r="D48" s="68" t="s">
        <v>728</v>
      </c>
      <c r="E48" s="63" t="s">
        <v>296</v>
      </c>
    </row>
    <row r="49" spans="1:5" ht="19.95" customHeight="1" x14ac:dyDescent="0.25">
      <c r="A49" s="71" t="s">
        <v>175</v>
      </c>
      <c r="B49" s="70" t="s">
        <v>727</v>
      </c>
      <c r="C49" s="69" t="s">
        <v>726</v>
      </c>
      <c r="D49" s="68" t="s">
        <v>725</v>
      </c>
      <c r="E49" s="63" t="s">
        <v>12</v>
      </c>
    </row>
    <row r="50" spans="1:5" ht="19.95" customHeight="1" x14ac:dyDescent="0.25">
      <c r="A50" s="71" t="s">
        <v>173</v>
      </c>
      <c r="B50" s="70" t="s">
        <v>724</v>
      </c>
      <c r="C50" s="74" t="s">
        <v>723</v>
      </c>
      <c r="D50" s="68" t="s">
        <v>722</v>
      </c>
      <c r="E50" s="63" t="s">
        <v>12</v>
      </c>
    </row>
    <row r="51" spans="1:5" ht="19.95" customHeight="1" x14ac:dyDescent="0.25">
      <c r="A51" s="71" t="s">
        <v>172</v>
      </c>
      <c r="B51" s="70" t="s">
        <v>721</v>
      </c>
      <c r="C51" s="73" t="s">
        <v>720</v>
      </c>
      <c r="D51" s="68" t="s">
        <v>719</v>
      </c>
      <c r="E51" s="63" t="s">
        <v>296</v>
      </c>
    </row>
    <row r="52" spans="1:5" ht="19.95" customHeight="1" x14ac:dyDescent="0.25">
      <c r="A52" s="71" t="s">
        <v>171</v>
      </c>
      <c r="B52" s="70" t="s">
        <v>718</v>
      </c>
      <c r="C52" s="69" t="s">
        <v>717</v>
      </c>
      <c r="D52" s="68" t="s">
        <v>716</v>
      </c>
      <c r="E52" s="63" t="s">
        <v>303</v>
      </c>
    </row>
    <row r="53" spans="1:5" ht="19.95" customHeight="1" x14ac:dyDescent="0.25">
      <c r="A53" s="71" t="s">
        <v>170</v>
      </c>
      <c r="B53" s="70" t="s">
        <v>715</v>
      </c>
      <c r="C53" s="69" t="s">
        <v>714</v>
      </c>
      <c r="D53" s="68" t="s">
        <v>713</v>
      </c>
      <c r="E53" s="63" t="s">
        <v>296</v>
      </c>
    </row>
    <row r="54" spans="1:5" ht="19.95" customHeight="1" x14ac:dyDescent="0.25">
      <c r="A54" s="71" t="s">
        <v>168</v>
      </c>
      <c r="B54" s="70" t="s">
        <v>712</v>
      </c>
      <c r="C54" s="73" t="s">
        <v>711</v>
      </c>
      <c r="D54" s="68" t="s">
        <v>710</v>
      </c>
      <c r="E54" s="63" t="s">
        <v>296</v>
      </c>
    </row>
    <row r="55" spans="1:5" ht="19.95" customHeight="1" x14ac:dyDescent="0.25">
      <c r="A55" s="71" t="s">
        <v>167</v>
      </c>
      <c r="B55" s="70" t="s">
        <v>709</v>
      </c>
      <c r="C55" s="69" t="s">
        <v>708</v>
      </c>
      <c r="D55" s="68" t="s">
        <v>707</v>
      </c>
      <c r="E55" s="63" t="s">
        <v>296</v>
      </c>
    </row>
    <row r="56" spans="1:5" ht="19.95" customHeight="1" x14ac:dyDescent="0.25">
      <c r="A56" s="71" t="s">
        <v>166</v>
      </c>
      <c r="B56" s="70" t="s">
        <v>706</v>
      </c>
      <c r="C56" s="69" t="s">
        <v>705</v>
      </c>
      <c r="D56" s="68" t="s">
        <v>704</v>
      </c>
      <c r="E56" s="63" t="s">
        <v>296</v>
      </c>
    </row>
    <row r="57" spans="1:5" ht="19.95" customHeight="1" x14ac:dyDescent="0.25">
      <c r="A57" s="71" t="s">
        <v>165</v>
      </c>
      <c r="B57" s="70" t="s">
        <v>703</v>
      </c>
      <c r="C57" s="73" t="s">
        <v>702</v>
      </c>
      <c r="D57" s="68" t="s">
        <v>701</v>
      </c>
      <c r="E57" s="63" t="s">
        <v>296</v>
      </c>
    </row>
    <row r="58" spans="1:5" ht="19.95" customHeight="1" x14ac:dyDescent="0.25">
      <c r="A58" s="71" t="s">
        <v>164</v>
      </c>
      <c r="B58" s="70" t="s">
        <v>700</v>
      </c>
      <c r="C58" s="69" t="s">
        <v>699</v>
      </c>
      <c r="D58" s="68" t="s">
        <v>698</v>
      </c>
      <c r="E58" s="63" t="s">
        <v>296</v>
      </c>
    </row>
    <row r="59" spans="1:5" ht="19.95" customHeight="1" x14ac:dyDescent="0.25">
      <c r="A59" s="71" t="s">
        <v>163</v>
      </c>
      <c r="B59" s="70" t="s">
        <v>697</v>
      </c>
      <c r="C59" s="69" t="s">
        <v>696</v>
      </c>
      <c r="D59" s="68" t="s">
        <v>695</v>
      </c>
      <c r="E59" s="63" t="s">
        <v>296</v>
      </c>
    </row>
    <row r="60" spans="1:5" ht="19.95" customHeight="1" x14ac:dyDescent="0.25">
      <c r="A60" s="71" t="s">
        <v>162</v>
      </c>
      <c r="B60" s="70" t="s">
        <v>694</v>
      </c>
      <c r="C60" s="69" t="s">
        <v>693</v>
      </c>
      <c r="D60" s="68" t="s">
        <v>692</v>
      </c>
      <c r="E60" s="63" t="s">
        <v>296</v>
      </c>
    </row>
    <row r="61" spans="1:5" ht="19.95" customHeight="1" x14ac:dyDescent="0.25">
      <c r="A61" s="71" t="s">
        <v>161</v>
      </c>
      <c r="B61" s="70" t="s">
        <v>691</v>
      </c>
      <c r="C61" s="69" t="s">
        <v>690</v>
      </c>
      <c r="D61" s="68" t="s">
        <v>689</v>
      </c>
      <c r="E61" s="63" t="s">
        <v>296</v>
      </c>
    </row>
    <row r="62" spans="1:5" ht="19.95" customHeight="1" x14ac:dyDescent="0.25">
      <c r="A62" s="71" t="s">
        <v>159</v>
      </c>
      <c r="B62" s="70" t="s">
        <v>688</v>
      </c>
      <c r="C62" s="69" t="s">
        <v>687</v>
      </c>
      <c r="D62" s="68" t="s">
        <v>686</v>
      </c>
      <c r="E62" s="63" t="s">
        <v>307</v>
      </c>
    </row>
    <row r="63" spans="1:5" ht="19.95" customHeight="1" x14ac:dyDescent="0.25">
      <c r="A63" s="71" t="s">
        <v>158</v>
      </c>
      <c r="B63" s="70" t="s">
        <v>685</v>
      </c>
      <c r="C63" s="69" t="s">
        <v>684</v>
      </c>
      <c r="D63" s="68" t="s">
        <v>683</v>
      </c>
      <c r="E63" s="63" t="s">
        <v>12</v>
      </c>
    </row>
    <row r="64" spans="1:5" ht="19.95" customHeight="1" x14ac:dyDescent="0.25">
      <c r="A64" s="71" t="s">
        <v>157</v>
      </c>
      <c r="B64" s="70" t="s">
        <v>682</v>
      </c>
      <c r="C64" s="72" t="s">
        <v>681</v>
      </c>
      <c r="D64" s="68" t="s">
        <v>680</v>
      </c>
      <c r="E64" s="63" t="s">
        <v>12</v>
      </c>
    </row>
    <row r="65" spans="1:5" ht="19.95" customHeight="1" x14ac:dyDescent="0.25">
      <c r="A65" s="71" t="s">
        <v>155</v>
      </c>
      <c r="B65" s="70" t="s">
        <v>679</v>
      </c>
      <c r="C65" s="72" t="s">
        <v>678</v>
      </c>
      <c r="D65" s="68" t="s">
        <v>677</v>
      </c>
      <c r="E65" s="63" t="s">
        <v>296</v>
      </c>
    </row>
    <row r="66" spans="1:5" ht="19.95" customHeight="1" x14ac:dyDescent="0.25">
      <c r="A66" s="71" t="s">
        <v>154</v>
      </c>
      <c r="B66" s="70" t="s">
        <v>676</v>
      </c>
      <c r="C66" s="73" t="s">
        <v>675</v>
      </c>
      <c r="D66" s="68" t="s">
        <v>674</v>
      </c>
      <c r="E66" s="63" t="s">
        <v>12</v>
      </c>
    </row>
    <row r="67" spans="1:5" ht="19.95" customHeight="1" x14ac:dyDescent="0.25">
      <c r="A67" s="71" t="s">
        <v>673</v>
      </c>
      <c r="B67" s="70" t="s">
        <v>672</v>
      </c>
      <c r="C67" s="69" t="s">
        <v>671</v>
      </c>
      <c r="D67" s="68" t="s">
        <v>670</v>
      </c>
      <c r="E67" s="63"/>
    </row>
    <row r="68" spans="1:5" ht="19.95" customHeight="1" x14ac:dyDescent="0.25">
      <c r="A68" s="71" t="s">
        <v>153</v>
      </c>
      <c r="B68" s="70" t="s">
        <v>669</v>
      </c>
      <c r="C68" s="72" t="s">
        <v>668</v>
      </c>
      <c r="D68" s="68" t="s">
        <v>667</v>
      </c>
      <c r="E68" s="63" t="s">
        <v>12</v>
      </c>
    </row>
    <row r="69" spans="1:5" ht="19.95" customHeight="1" x14ac:dyDescent="0.25">
      <c r="A69" s="71" t="s">
        <v>152</v>
      </c>
      <c r="B69" s="70" t="s">
        <v>666</v>
      </c>
      <c r="C69" s="69" t="s">
        <v>665</v>
      </c>
      <c r="D69" s="68" t="s">
        <v>664</v>
      </c>
      <c r="E69" s="63" t="s">
        <v>12</v>
      </c>
    </row>
    <row r="70" spans="1:5" ht="19.95" customHeight="1" x14ac:dyDescent="0.25">
      <c r="A70" s="71" t="s">
        <v>151</v>
      </c>
      <c r="B70" s="70" t="s">
        <v>663</v>
      </c>
      <c r="C70" s="69" t="s">
        <v>662</v>
      </c>
      <c r="D70" s="68" t="s">
        <v>661</v>
      </c>
      <c r="E70" s="63" t="s">
        <v>296</v>
      </c>
    </row>
    <row r="71" spans="1:5" ht="19.95" customHeight="1" x14ac:dyDescent="0.25">
      <c r="A71" s="71" t="s">
        <v>150</v>
      </c>
      <c r="B71" s="70" t="s">
        <v>660</v>
      </c>
      <c r="C71" s="69" t="s">
        <v>659</v>
      </c>
      <c r="D71" s="68" t="s">
        <v>658</v>
      </c>
      <c r="E71" s="63" t="s">
        <v>12</v>
      </c>
    </row>
    <row r="72" spans="1:5" ht="19.95" customHeight="1" x14ac:dyDescent="0.25">
      <c r="A72" s="71" t="s">
        <v>149</v>
      </c>
      <c r="B72" s="70" t="s">
        <v>657</v>
      </c>
      <c r="C72" s="69" t="s">
        <v>656</v>
      </c>
      <c r="D72" s="68" t="s">
        <v>655</v>
      </c>
      <c r="E72" s="63" t="s">
        <v>296</v>
      </c>
    </row>
    <row r="73" spans="1:5" ht="19.95" customHeight="1" x14ac:dyDescent="0.25">
      <c r="A73" s="71" t="s">
        <v>148</v>
      </c>
      <c r="B73" s="70" t="s">
        <v>654</v>
      </c>
      <c r="C73" s="69" t="s">
        <v>653</v>
      </c>
      <c r="D73" s="68" t="s">
        <v>652</v>
      </c>
      <c r="E73" s="63" t="s">
        <v>560</v>
      </c>
    </row>
    <row r="74" spans="1:5" ht="19.95" customHeight="1" x14ac:dyDescent="0.25">
      <c r="A74" s="71" t="s">
        <v>146</v>
      </c>
      <c r="B74" s="70" t="s">
        <v>651</v>
      </c>
      <c r="C74" s="69" t="s">
        <v>650</v>
      </c>
      <c r="D74" s="68" t="s">
        <v>649</v>
      </c>
      <c r="E74" s="63" t="s">
        <v>12</v>
      </c>
    </row>
    <row r="75" spans="1:5" ht="19.95" customHeight="1" x14ac:dyDescent="0.25">
      <c r="A75" s="71" t="s">
        <v>145</v>
      </c>
      <c r="B75" s="70" t="s">
        <v>648</v>
      </c>
      <c r="C75" s="69" t="s">
        <v>647</v>
      </c>
      <c r="D75" s="68" t="s">
        <v>646</v>
      </c>
      <c r="E75" s="63" t="s">
        <v>12</v>
      </c>
    </row>
    <row r="76" spans="1:5" ht="19.95" customHeight="1" x14ac:dyDescent="0.25">
      <c r="A76" s="71" t="s">
        <v>144</v>
      </c>
      <c r="B76" s="70" t="s">
        <v>645</v>
      </c>
      <c r="C76" s="73" t="s">
        <v>644</v>
      </c>
      <c r="D76" s="68" t="s">
        <v>643</v>
      </c>
      <c r="E76" s="63" t="s">
        <v>12</v>
      </c>
    </row>
    <row r="77" spans="1:5" ht="19.95" customHeight="1" x14ac:dyDescent="0.25">
      <c r="A77" s="71" t="s">
        <v>142</v>
      </c>
      <c r="B77" s="70" t="s">
        <v>642</v>
      </c>
      <c r="C77" s="69" t="s">
        <v>641</v>
      </c>
      <c r="D77" s="68" t="s">
        <v>640</v>
      </c>
      <c r="E77" s="63" t="s">
        <v>303</v>
      </c>
    </row>
    <row r="78" spans="1:5" ht="19.95" customHeight="1" x14ac:dyDescent="0.25">
      <c r="A78" s="71" t="s">
        <v>141</v>
      </c>
      <c r="B78" s="70" t="s">
        <v>639</v>
      </c>
      <c r="C78" s="69" t="s">
        <v>638</v>
      </c>
      <c r="D78" s="68" t="s">
        <v>637</v>
      </c>
      <c r="E78" s="63" t="s">
        <v>303</v>
      </c>
    </row>
    <row r="79" spans="1:5" ht="19.95" customHeight="1" x14ac:dyDescent="0.25">
      <c r="A79" s="71" t="s">
        <v>140</v>
      </c>
      <c r="B79" s="70" t="s">
        <v>636</v>
      </c>
      <c r="C79" s="72" t="s">
        <v>635</v>
      </c>
      <c r="D79" s="68" t="s">
        <v>634</v>
      </c>
      <c r="E79" s="63" t="s">
        <v>12</v>
      </c>
    </row>
    <row r="80" spans="1:5" ht="19.95" customHeight="1" x14ac:dyDescent="0.25">
      <c r="A80" s="71" t="s">
        <v>139</v>
      </c>
      <c r="B80" s="70" t="s">
        <v>633</v>
      </c>
      <c r="C80" s="69" t="s">
        <v>632</v>
      </c>
      <c r="D80" s="68" t="s">
        <v>631</v>
      </c>
      <c r="E80" s="63" t="s">
        <v>12</v>
      </c>
    </row>
    <row r="81" spans="1:5" ht="19.95" customHeight="1" x14ac:dyDescent="0.25">
      <c r="A81" s="71" t="s">
        <v>138</v>
      </c>
      <c r="B81" s="70" t="s">
        <v>630</v>
      </c>
      <c r="C81" s="73" t="s">
        <v>629</v>
      </c>
      <c r="D81" s="68" t="s">
        <v>628</v>
      </c>
      <c r="E81" s="63" t="s">
        <v>296</v>
      </c>
    </row>
    <row r="82" spans="1:5" ht="19.95" customHeight="1" x14ac:dyDescent="0.25">
      <c r="A82" s="71" t="s">
        <v>137</v>
      </c>
      <c r="B82" s="70" t="s">
        <v>627</v>
      </c>
      <c r="C82" s="69" t="s">
        <v>626</v>
      </c>
      <c r="D82" s="68" t="s">
        <v>625</v>
      </c>
      <c r="E82" s="63" t="s">
        <v>303</v>
      </c>
    </row>
    <row r="83" spans="1:5" ht="19.95" customHeight="1" x14ac:dyDescent="0.25">
      <c r="A83" s="71" t="s">
        <v>136</v>
      </c>
      <c r="B83" s="70" t="s">
        <v>624</v>
      </c>
      <c r="C83" s="69" t="s">
        <v>623</v>
      </c>
      <c r="D83" s="68" t="s">
        <v>622</v>
      </c>
      <c r="E83" s="63" t="s">
        <v>12</v>
      </c>
    </row>
    <row r="84" spans="1:5" ht="19.95" customHeight="1" x14ac:dyDescent="0.25">
      <c r="A84" s="71" t="s">
        <v>135</v>
      </c>
      <c r="B84" s="70" t="s">
        <v>621</v>
      </c>
      <c r="C84" s="69" t="s">
        <v>620</v>
      </c>
      <c r="D84" s="68" t="s">
        <v>619</v>
      </c>
      <c r="E84" s="63" t="s">
        <v>303</v>
      </c>
    </row>
    <row r="85" spans="1:5" ht="19.95" customHeight="1" x14ac:dyDescent="0.25">
      <c r="A85" s="71" t="s">
        <v>134</v>
      </c>
      <c r="B85" s="70" t="s">
        <v>618</v>
      </c>
      <c r="C85" s="69" t="s">
        <v>617</v>
      </c>
      <c r="D85" s="68" t="s">
        <v>616</v>
      </c>
      <c r="E85" s="63" t="s">
        <v>303</v>
      </c>
    </row>
    <row r="86" spans="1:5" ht="19.95" customHeight="1" x14ac:dyDescent="0.25">
      <c r="A86" s="71" t="s">
        <v>133</v>
      </c>
      <c r="B86" s="70" t="s">
        <v>615</v>
      </c>
      <c r="C86" s="72" t="s">
        <v>614</v>
      </c>
      <c r="D86" s="68" t="s">
        <v>613</v>
      </c>
      <c r="E86" s="63" t="s">
        <v>296</v>
      </c>
    </row>
    <row r="87" spans="1:5" ht="19.95" customHeight="1" x14ac:dyDescent="0.25">
      <c r="A87" s="71" t="s">
        <v>131</v>
      </c>
      <c r="B87" s="70" t="s">
        <v>612</v>
      </c>
      <c r="C87" s="69" t="s">
        <v>600</v>
      </c>
      <c r="D87" s="68" t="s">
        <v>611</v>
      </c>
      <c r="E87" s="63" t="s">
        <v>296</v>
      </c>
    </row>
    <row r="88" spans="1:5" ht="19.95" customHeight="1" x14ac:dyDescent="0.25">
      <c r="A88" s="71" t="s">
        <v>130</v>
      </c>
      <c r="B88" s="70" t="s">
        <v>610</v>
      </c>
      <c r="C88" s="69" t="s">
        <v>609</v>
      </c>
      <c r="D88" s="68" t="s">
        <v>608</v>
      </c>
      <c r="E88" s="63" t="s">
        <v>296</v>
      </c>
    </row>
    <row r="89" spans="1:5" ht="19.95" customHeight="1" x14ac:dyDescent="0.25">
      <c r="A89" s="71" t="s">
        <v>129</v>
      </c>
      <c r="B89" s="70" t="s">
        <v>607</v>
      </c>
      <c r="C89" s="69" t="s">
        <v>606</v>
      </c>
      <c r="D89" s="68" t="s">
        <v>605</v>
      </c>
      <c r="E89" s="63" t="s">
        <v>296</v>
      </c>
    </row>
    <row r="90" spans="1:5" ht="19.95" customHeight="1" x14ac:dyDescent="0.25">
      <c r="A90" s="71" t="s">
        <v>128</v>
      </c>
      <c r="B90" s="70" t="s">
        <v>604</v>
      </c>
      <c r="C90" s="69" t="s">
        <v>603</v>
      </c>
      <c r="D90" s="68" t="s">
        <v>602</v>
      </c>
      <c r="E90" s="63" t="s">
        <v>296</v>
      </c>
    </row>
    <row r="91" spans="1:5" ht="19.95" customHeight="1" x14ac:dyDescent="0.25">
      <c r="A91" s="71" t="s">
        <v>127</v>
      </c>
      <c r="B91" s="70" t="s">
        <v>601</v>
      </c>
      <c r="C91" s="69" t="s">
        <v>600</v>
      </c>
      <c r="D91" s="68" t="s">
        <v>599</v>
      </c>
      <c r="E91" s="63" t="s">
        <v>296</v>
      </c>
    </row>
    <row r="92" spans="1:5" ht="19.95" customHeight="1" x14ac:dyDescent="0.25">
      <c r="A92" s="71" t="s">
        <v>126</v>
      </c>
      <c r="B92" s="70" t="s">
        <v>598</v>
      </c>
      <c r="C92" s="69" t="s">
        <v>597</v>
      </c>
      <c r="D92" s="68" t="s">
        <v>596</v>
      </c>
      <c r="E92" s="63" t="s">
        <v>296</v>
      </c>
    </row>
    <row r="93" spans="1:5" ht="19.95" customHeight="1" x14ac:dyDescent="0.25">
      <c r="A93" s="71" t="s">
        <v>125</v>
      </c>
      <c r="B93" s="70" t="s">
        <v>595</v>
      </c>
      <c r="C93" s="69" t="s">
        <v>594</v>
      </c>
      <c r="D93" s="68" t="s">
        <v>593</v>
      </c>
      <c r="E93" s="63" t="s">
        <v>296</v>
      </c>
    </row>
    <row r="94" spans="1:5" ht="19.95" customHeight="1" x14ac:dyDescent="0.25">
      <c r="A94" s="71" t="s">
        <v>124</v>
      </c>
      <c r="B94" s="70" t="s">
        <v>592</v>
      </c>
      <c r="C94" s="73" t="s">
        <v>591</v>
      </c>
      <c r="D94" s="68" t="s">
        <v>590</v>
      </c>
      <c r="E94" s="63" t="s">
        <v>296</v>
      </c>
    </row>
    <row r="95" spans="1:5" ht="19.95" customHeight="1" x14ac:dyDescent="0.25">
      <c r="A95" s="71" t="s">
        <v>123</v>
      </c>
      <c r="B95" s="70" t="s">
        <v>589</v>
      </c>
      <c r="C95" s="69" t="s">
        <v>588</v>
      </c>
      <c r="D95" s="68" t="s">
        <v>587</v>
      </c>
      <c r="E95" s="63" t="s">
        <v>303</v>
      </c>
    </row>
    <row r="96" spans="1:5" ht="19.95" customHeight="1" x14ac:dyDescent="0.25">
      <c r="A96" s="71" t="s">
        <v>122</v>
      </c>
      <c r="B96" s="70" t="s">
        <v>586</v>
      </c>
      <c r="C96" s="69" t="s">
        <v>585</v>
      </c>
      <c r="D96" s="68" t="s">
        <v>584</v>
      </c>
      <c r="E96" s="63" t="s">
        <v>296</v>
      </c>
    </row>
    <row r="97" spans="1:5" ht="19.95" customHeight="1" x14ac:dyDescent="0.25">
      <c r="A97" s="71" t="s">
        <v>121</v>
      </c>
      <c r="B97" s="70" t="s">
        <v>583</v>
      </c>
      <c r="C97" s="72" t="s">
        <v>582</v>
      </c>
      <c r="D97" s="68" t="s">
        <v>581</v>
      </c>
      <c r="E97" s="63" t="s">
        <v>12</v>
      </c>
    </row>
    <row r="98" spans="1:5" ht="19.95" customHeight="1" x14ac:dyDescent="0.25">
      <c r="A98" s="71" t="s">
        <v>120</v>
      </c>
      <c r="B98" s="70" t="s">
        <v>580</v>
      </c>
      <c r="C98" s="69" t="s">
        <v>579</v>
      </c>
      <c r="D98" s="68" t="s">
        <v>578</v>
      </c>
      <c r="E98" s="63" t="s">
        <v>296</v>
      </c>
    </row>
    <row r="99" spans="1:5" ht="19.95" customHeight="1" x14ac:dyDescent="0.25">
      <c r="A99" s="71" t="s">
        <v>119</v>
      </c>
      <c r="B99" s="70" t="s">
        <v>577</v>
      </c>
      <c r="C99" s="69" t="s">
        <v>576</v>
      </c>
      <c r="D99" s="68" t="s">
        <v>575</v>
      </c>
      <c r="E99" s="63" t="s">
        <v>296</v>
      </c>
    </row>
    <row r="100" spans="1:5" ht="19.95" customHeight="1" x14ac:dyDescent="0.25">
      <c r="A100" s="71" t="s">
        <v>118</v>
      </c>
      <c r="B100" s="70" t="s">
        <v>574</v>
      </c>
      <c r="C100" s="72" t="s">
        <v>573</v>
      </c>
      <c r="D100" s="68" t="s">
        <v>572</v>
      </c>
      <c r="E100" s="63" t="s">
        <v>296</v>
      </c>
    </row>
    <row r="101" spans="1:5" ht="19.95" customHeight="1" x14ac:dyDescent="0.25">
      <c r="A101" s="71" t="s">
        <v>117</v>
      </c>
      <c r="B101" s="70" t="s">
        <v>571</v>
      </c>
      <c r="C101" s="69" t="s">
        <v>570</v>
      </c>
      <c r="D101" s="68" t="s">
        <v>569</v>
      </c>
      <c r="E101" s="63" t="s">
        <v>296</v>
      </c>
    </row>
    <row r="102" spans="1:5" ht="19.95" customHeight="1" x14ac:dyDescent="0.25">
      <c r="A102" s="71" t="s">
        <v>116</v>
      </c>
      <c r="B102" s="70" t="s">
        <v>568</v>
      </c>
      <c r="C102" s="72" t="s">
        <v>567</v>
      </c>
      <c r="D102" s="68" t="s">
        <v>566</v>
      </c>
      <c r="E102" s="63" t="s">
        <v>12</v>
      </c>
    </row>
    <row r="103" spans="1:5" ht="19.95" customHeight="1" x14ac:dyDescent="0.25">
      <c r="A103" s="71" t="s">
        <v>115</v>
      </c>
      <c r="B103" s="70" t="s">
        <v>565</v>
      </c>
      <c r="C103" s="69" t="s">
        <v>564</v>
      </c>
      <c r="D103" s="68" t="s">
        <v>563</v>
      </c>
      <c r="E103" s="63" t="s">
        <v>303</v>
      </c>
    </row>
    <row r="104" spans="1:5" ht="19.95" customHeight="1" x14ac:dyDescent="0.25">
      <c r="A104" s="71" t="s">
        <v>113</v>
      </c>
      <c r="B104" s="70" t="s">
        <v>562</v>
      </c>
      <c r="C104" s="73" t="s">
        <v>561</v>
      </c>
      <c r="D104" s="68" t="s">
        <v>293</v>
      </c>
      <c r="E104" s="63" t="s">
        <v>560</v>
      </c>
    </row>
    <row r="105" spans="1:5" ht="19.95" customHeight="1" x14ac:dyDescent="0.25">
      <c r="A105" s="75" t="s">
        <v>559</v>
      </c>
      <c r="B105" s="70" t="s">
        <v>558</v>
      </c>
      <c r="C105" s="69" t="s">
        <v>557</v>
      </c>
      <c r="D105" s="68" t="s">
        <v>556</v>
      </c>
      <c r="E105" s="63" t="s">
        <v>296</v>
      </c>
    </row>
    <row r="106" spans="1:5" ht="19.95" customHeight="1" x14ac:dyDescent="0.25">
      <c r="A106" s="71" t="s">
        <v>111</v>
      </c>
      <c r="B106" s="70" t="s">
        <v>555</v>
      </c>
      <c r="C106" s="69" t="s">
        <v>554</v>
      </c>
      <c r="D106" s="68" t="s">
        <v>553</v>
      </c>
      <c r="E106" s="63" t="s">
        <v>296</v>
      </c>
    </row>
    <row r="107" spans="1:5" ht="19.95" customHeight="1" x14ac:dyDescent="0.25">
      <c r="A107" s="71" t="s">
        <v>110</v>
      </c>
      <c r="B107" s="70" t="s">
        <v>552</v>
      </c>
      <c r="C107" s="69" t="s">
        <v>551</v>
      </c>
      <c r="D107" s="68" t="s">
        <v>550</v>
      </c>
      <c r="E107" s="63" t="s">
        <v>303</v>
      </c>
    </row>
    <row r="108" spans="1:5" ht="19.95" customHeight="1" x14ac:dyDescent="0.25">
      <c r="A108" s="71" t="s">
        <v>109</v>
      </c>
      <c r="B108" s="70" t="s">
        <v>549</v>
      </c>
      <c r="C108" s="69" t="s">
        <v>548</v>
      </c>
      <c r="D108" s="68" t="s">
        <v>547</v>
      </c>
      <c r="E108" s="63" t="s">
        <v>303</v>
      </c>
    </row>
    <row r="109" spans="1:5" ht="19.95" customHeight="1" x14ac:dyDescent="0.25">
      <c r="A109" s="71" t="s">
        <v>546</v>
      </c>
      <c r="B109" s="70" t="s">
        <v>545</v>
      </c>
      <c r="C109" s="69" t="s">
        <v>544</v>
      </c>
      <c r="D109" s="68" t="s">
        <v>543</v>
      </c>
      <c r="E109" s="63"/>
    </row>
    <row r="110" spans="1:5" ht="19.95" customHeight="1" x14ac:dyDescent="0.25">
      <c r="A110" s="71" t="s">
        <v>107</v>
      </c>
      <c r="B110" s="70" t="s">
        <v>542</v>
      </c>
      <c r="C110" s="69" t="s">
        <v>541</v>
      </c>
      <c r="D110" s="68" t="s">
        <v>540</v>
      </c>
      <c r="E110" s="63" t="s">
        <v>296</v>
      </c>
    </row>
    <row r="111" spans="1:5" ht="19.95" customHeight="1" x14ac:dyDescent="0.25">
      <c r="A111" s="71" t="s">
        <v>106</v>
      </c>
      <c r="B111" s="70" t="s">
        <v>539</v>
      </c>
      <c r="C111" s="69" t="s">
        <v>538</v>
      </c>
      <c r="D111" s="68" t="s">
        <v>537</v>
      </c>
      <c r="E111" s="63" t="s">
        <v>307</v>
      </c>
    </row>
    <row r="112" spans="1:5" ht="19.95" customHeight="1" x14ac:dyDescent="0.25">
      <c r="A112" s="71" t="s">
        <v>105</v>
      </c>
      <c r="B112" s="70" t="s">
        <v>536</v>
      </c>
      <c r="C112" s="70" t="s">
        <v>535</v>
      </c>
      <c r="D112" s="68" t="s">
        <v>534</v>
      </c>
      <c r="E112" s="63" t="s">
        <v>307</v>
      </c>
    </row>
    <row r="113" spans="1:5" ht="19.95" customHeight="1" x14ac:dyDescent="0.25">
      <c r="A113" s="71" t="s">
        <v>104</v>
      </c>
      <c r="B113" s="70" t="s">
        <v>533</v>
      </c>
      <c r="C113" s="69" t="s">
        <v>532</v>
      </c>
      <c r="D113" s="68" t="s">
        <v>531</v>
      </c>
      <c r="E113" s="63" t="s">
        <v>296</v>
      </c>
    </row>
    <row r="114" spans="1:5" ht="19.95" customHeight="1" x14ac:dyDescent="0.25">
      <c r="A114" s="71" t="s">
        <v>103</v>
      </c>
      <c r="B114" s="70" t="s">
        <v>530</v>
      </c>
      <c r="C114" s="69" t="s">
        <v>529</v>
      </c>
      <c r="D114" s="68" t="s">
        <v>528</v>
      </c>
      <c r="E114" s="63" t="s">
        <v>296</v>
      </c>
    </row>
    <row r="115" spans="1:5" ht="19.95" customHeight="1" x14ac:dyDescent="0.25">
      <c r="A115" s="71" t="s">
        <v>102</v>
      </c>
      <c r="B115" s="70" t="s">
        <v>527</v>
      </c>
      <c r="C115" s="72" t="s">
        <v>526</v>
      </c>
      <c r="D115" s="68" t="s">
        <v>525</v>
      </c>
      <c r="E115" s="63" t="s">
        <v>12</v>
      </c>
    </row>
    <row r="116" spans="1:5" ht="19.95" customHeight="1" x14ac:dyDescent="0.25">
      <c r="A116" s="71" t="s">
        <v>101</v>
      </c>
      <c r="B116" s="70" t="s">
        <v>524</v>
      </c>
      <c r="C116" s="69" t="s">
        <v>523</v>
      </c>
      <c r="D116" s="68" t="s">
        <v>522</v>
      </c>
      <c r="E116" s="63" t="s">
        <v>12</v>
      </c>
    </row>
    <row r="117" spans="1:5" ht="19.95" customHeight="1" x14ac:dyDescent="0.25">
      <c r="A117" s="71" t="s">
        <v>100</v>
      </c>
      <c r="B117" s="70" t="s">
        <v>521</v>
      </c>
      <c r="C117" s="69" t="s">
        <v>520</v>
      </c>
      <c r="D117" s="68" t="s">
        <v>519</v>
      </c>
      <c r="E117" s="63" t="s">
        <v>296</v>
      </c>
    </row>
    <row r="118" spans="1:5" ht="19.95" customHeight="1" x14ac:dyDescent="0.25">
      <c r="A118" s="71" t="s">
        <v>99</v>
      </c>
      <c r="B118" s="70" t="s">
        <v>518</v>
      </c>
      <c r="C118" s="69" t="s">
        <v>517</v>
      </c>
      <c r="D118" s="68" t="s">
        <v>516</v>
      </c>
      <c r="E118" s="63" t="s">
        <v>296</v>
      </c>
    </row>
    <row r="119" spans="1:5" ht="19.95" customHeight="1" x14ac:dyDescent="0.25">
      <c r="A119" s="71" t="s">
        <v>98</v>
      </c>
      <c r="B119" s="70" t="s">
        <v>515</v>
      </c>
      <c r="C119" s="73" t="s">
        <v>514</v>
      </c>
      <c r="D119" s="68" t="s">
        <v>513</v>
      </c>
      <c r="E119" s="63" t="s">
        <v>303</v>
      </c>
    </row>
    <row r="120" spans="1:5" ht="19.95" customHeight="1" x14ac:dyDescent="0.25">
      <c r="A120" s="71" t="s">
        <v>96</v>
      </c>
      <c r="B120" s="70" t="s">
        <v>512</v>
      </c>
      <c r="C120" s="69" t="s">
        <v>511</v>
      </c>
      <c r="D120" s="68" t="s">
        <v>510</v>
      </c>
      <c r="E120" s="63" t="s">
        <v>296</v>
      </c>
    </row>
    <row r="121" spans="1:5" ht="19.95" customHeight="1" x14ac:dyDescent="0.25">
      <c r="A121" s="71" t="s">
        <v>95</v>
      </c>
      <c r="B121" s="70" t="s">
        <v>509</v>
      </c>
      <c r="C121" s="69" t="s">
        <v>508</v>
      </c>
      <c r="D121" s="68" t="s">
        <v>507</v>
      </c>
      <c r="E121" s="63" t="s">
        <v>296</v>
      </c>
    </row>
    <row r="122" spans="1:5" ht="19.95" customHeight="1" x14ac:dyDescent="0.25">
      <c r="A122" s="71" t="s">
        <v>94</v>
      </c>
      <c r="B122" s="70" t="s">
        <v>506</v>
      </c>
      <c r="C122" s="70" t="s">
        <v>505</v>
      </c>
      <c r="D122" s="68" t="s">
        <v>504</v>
      </c>
      <c r="E122" s="63" t="s">
        <v>307</v>
      </c>
    </row>
    <row r="123" spans="1:5" ht="19.95" customHeight="1" x14ac:dyDescent="0.25">
      <c r="A123" s="71" t="s">
        <v>93</v>
      </c>
      <c r="B123" s="70" t="s">
        <v>503</v>
      </c>
      <c r="C123" s="69" t="s">
        <v>502</v>
      </c>
      <c r="D123" s="68" t="s">
        <v>501</v>
      </c>
      <c r="E123" s="63" t="s">
        <v>296</v>
      </c>
    </row>
    <row r="124" spans="1:5" ht="19.95" customHeight="1" x14ac:dyDescent="0.25">
      <c r="A124" s="71" t="s">
        <v>92</v>
      </c>
      <c r="B124" s="70" t="s">
        <v>500</v>
      </c>
      <c r="C124" s="69" t="s">
        <v>499</v>
      </c>
      <c r="D124" s="68" t="s">
        <v>498</v>
      </c>
      <c r="E124" s="63" t="s">
        <v>12</v>
      </c>
    </row>
    <row r="125" spans="1:5" ht="19.95" customHeight="1" x14ac:dyDescent="0.25">
      <c r="A125" s="71" t="s">
        <v>91</v>
      </c>
      <c r="B125" s="70" t="s">
        <v>497</v>
      </c>
      <c r="C125" s="72" t="s">
        <v>496</v>
      </c>
      <c r="D125" s="68" t="s">
        <v>495</v>
      </c>
      <c r="E125" s="63" t="s">
        <v>12</v>
      </c>
    </row>
    <row r="126" spans="1:5" ht="19.95" customHeight="1" x14ac:dyDescent="0.25">
      <c r="A126" s="71" t="s">
        <v>90</v>
      </c>
      <c r="B126" s="70" t="s">
        <v>494</v>
      </c>
      <c r="C126" s="69" t="s">
        <v>493</v>
      </c>
      <c r="D126" s="68" t="s">
        <v>492</v>
      </c>
      <c r="E126" s="63" t="s">
        <v>296</v>
      </c>
    </row>
    <row r="127" spans="1:5" ht="19.95" customHeight="1" x14ac:dyDescent="0.25">
      <c r="A127" s="71" t="s">
        <v>89</v>
      </c>
      <c r="B127" s="70" t="s">
        <v>491</v>
      </c>
      <c r="C127" s="69" t="s">
        <v>490</v>
      </c>
      <c r="D127" s="68" t="s">
        <v>489</v>
      </c>
      <c r="E127" s="63" t="s">
        <v>296</v>
      </c>
    </row>
    <row r="128" spans="1:5" ht="19.95" customHeight="1" x14ac:dyDescent="0.25">
      <c r="A128" s="71" t="s">
        <v>88</v>
      </c>
      <c r="B128" s="70" t="s">
        <v>488</v>
      </c>
      <c r="C128" s="69" t="s">
        <v>487</v>
      </c>
      <c r="D128" s="68" t="s">
        <v>486</v>
      </c>
      <c r="E128" s="63" t="s">
        <v>296</v>
      </c>
    </row>
    <row r="129" spans="1:5" ht="19.95" customHeight="1" x14ac:dyDescent="0.25">
      <c r="A129" s="71" t="s">
        <v>87</v>
      </c>
      <c r="B129" s="70" t="s">
        <v>485</v>
      </c>
      <c r="C129" s="72" t="s">
        <v>484</v>
      </c>
      <c r="D129" s="68" t="s">
        <v>483</v>
      </c>
      <c r="E129" s="63" t="s">
        <v>12</v>
      </c>
    </row>
    <row r="130" spans="1:5" ht="19.95" customHeight="1" x14ac:dyDescent="0.25">
      <c r="A130" s="71" t="s">
        <v>86</v>
      </c>
      <c r="B130" s="70" t="s">
        <v>482</v>
      </c>
      <c r="C130" s="69" t="s">
        <v>481</v>
      </c>
      <c r="D130" s="68" t="s">
        <v>480</v>
      </c>
      <c r="E130" s="63" t="s">
        <v>296</v>
      </c>
    </row>
    <row r="131" spans="1:5" ht="19.95" customHeight="1" x14ac:dyDescent="0.25">
      <c r="A131" s="71" t="s">
        <v>85</v>
      </c>
      <c r="B131" s="70" t="s">
        <v>479</v>
      </c>
      <c r="C131" s="69" t="s">
        <v>478</v>
      </c>
      <c r="D131" s="68" t="s">
        <v>477</v>
      </c>
      <c r="E131" s="63" t="s">
        <v>12</v>
      </c>
    </row>
    <row r="132" spans="1:5" ht="19.95" customHeight="1" x14ac:dyDescent="0.25">
      <c r="A132" s="71" t="s">
        <v>84</v>
      </c>
      <c r="B132" s="70" t="s">
        <v>476</v>
      </c>
      <c r="C132" s="73" t="s">
        <v>475</v>
      </c>
      <c r="D132" s="68" t="s">
        <v>474</v>
      </c>
      <c r="E132" s="63" t="s">
        <v>296</v>
      </c>
    </row>
    <row r="133" spans="1:5" ht="19.95" customHeight="1" x14ac:dyDescent="0.25">
      <c r="A133" s="71" t="s">
        <v>83</v>
      </c>
      <c r="B133" s="70" t="s">
        <v>473</v>
      </c>
      <c r="C133" s="72" t="s">
        <v>472</v>
      </c>
      <c r="D133" s="68" t="s">
        <v>471</v>
      </c>
      <c r="E133" s="63" t="s">
        <v>12</v>
      </c>
    </row>
    <row r="134" spans="1:5" ht="19.95" customHeight="1" x14ac:dyDescent="0.25">
      <c r="A134" s="71" t="s">
        <v>82</v>
      </c>
      <c r="B134" s="70" t="s">
        <v>470</v>
      </c>
      <c r="C134" s="73" t="s">
        <v>469</v>
      </c>
      <c r="D134" s="68" t="s">
        <v>468</v>
      </c>
      <c r="E134" s="63" t="s">
        <v>296</v>
      </c>
    </row>
    <row r="135" spans="1:5" ht="19.95" customHeight="1" x14ac:dyDescent="0.25">
      <c r="A135" s="71" t="s">
        <v>81</v>
      </c>
      <c r="B135" s="70" t="s">
        <v>467</v>
      </c>
      <c r="C135" s="69" t="s">
        <v>466</v>
      </c>
      <c r="D135" s="68" t="s">
        <v>465</v>
      </c>
      <c r="E135" s="63" t="s">
        <v>296</v>
      </c>
    </row>
    <row r="136" spans="1:5" ht="19.95" customHeight="1" x14ac:dyDescent="0.25">
      <c r="A136" s="71" t="s">
        <v>80</v>
      </c>
      <c r="B136" s="70" t="s">
        <v>464</v>
      </c>
      <c r="C136" s="69" t="s">
        <v>463</v>
      </c>
      <c r="D136" s="68" t="s">
        <v>462</v>
      </c>
      <c r="E136" s="63" t="s">
        <v>296</v>
      </c>
    </row>
    <row r="137" spans="1:5" ht="19.95" customHeight="1" x14ac:dyDescent="0.25">
      <c r="A137" s="71" t="s">
        <v>79</v>
      </c>
      <c r="B137" s="70" t="s">
        <v>461</v>
      </c>
      <c r="C137" s="70" t="s">
        <v>460</v>
      </c>
      <c r="D137" s="68" t="s">
        <v>459</v>
      </c>
      <c r="E137" s="63" t="s">
        <v>307</v>
      </c>
    </row>
    <row r="138" spans="1:5" ht="19.95" customHeight="1" x14ac:dyDescent="0.25">
      <c r="A138" s="71" t="s">
        <v>78</v>
      </c>
      <c r="B138" s="70" t="s">
        <v>458</v>
      </c>
      <c r="C138" s="74" t="s">
        <v>457</v>
      </c>
      <c r="D138" s="68" t="s">
        <v>456</v>
      </c>
      <c r="E138" s="63" t="s">
        <v>307</v>
      </c>
    </row>
    <row r="139" spans="1:5" ht="19.95" customHeight="1" x14ac:dyDescent="0.25">
      <c r="A139" s="71" t="s">
        <v>77</v>
      </c>
      <c r="B139" s="70" t="s">
        <v>455</v>
      </c>
      <c r="C139" s="70" t="s">
        <v>454</v>
      </c>
      <c r="D139" s="68" t="s">
        <v>453</v>
      </c>
      <c r="E139" s="63" t="s">
        <v>307</v>
      </c>
    </row>
    <row r="140" spans="1:5" ht="19.95" customHeight="1" x14ac:dyDescent="0.25">
      <c r="A140" s="71" t="s">
        <v>76</v>
      </c>
      <c r="B140" s="70" t="s">
        <v>452</v>
      </c>
      <c r="C140" s="74" t="s">
        <v>451</v>
      </c>
      <c r="D140" s="68" t="s">
        <v>450</v>
      </c>
      <c r="E140" s="63" t="s">
        <v>307</v>
      </c>
    </row>
    <row r="141" spans="1:5" ht="19.95" customHeight="1" x14ac:dyDescent="0.25">
      <c r="A141" s="71" t="s">
        <v>75</v>
      </c>
      <c r="B141" s="70" t="s">
        <v>449</v>
      </c>
      <c r="C141" s="69" t="s">
        <v>448</v>
      </c>
      <c r="D141" s="68" t="s">
        <v>447</v>
      </c>
      <c r="E141" s="63" t="s">
        <v>307</v>
      </c>
    </row>
    <row r="142" spans="1:5" ht="19.95" customHeight="1" x14ac:dyDescent="0.25">
      <c r="A142" s="71" t="s">
        <v>74</v>
      </c>
      <c r="B142" s="70" t="s">
        <v>446</v>
      </c>
      <c r="C142" s="69" t="s">
        <v>445</v>
      </c>
      <c r="D142" s="68" t="s">
        <v>444</v>
      </c>
      <c r="E142" s="63" t="s">
        <v>307</v>
      </c>
    </row>
    <row r="143" spans="1:5" ht="19.95" customHeight="1" x14ac:dyDescent="0.25">
      <c r="A143" s="71" t="s">
        <v>73</v>
      </c>
      <c r="B143" s="70" t="s">
        <v>443</v>
      </c>
      <c r="C143" s="69" t="s">
        <v>442</v>
      </c>
      <c r="D143" s="68" t="s">
        <v>441</v>
      </c>
      <c r="E143" s="63" t="s">
        <v>307</v>
      </c>
    </row>
    <row r="144" spans="1:5" ht="19.95" customHeight="1" x14ac:dyDescent="0.25">
      <c r="A144" s="71" t="s">
        <v>72</v>
      </c>
      <c r="B144" s="70" t="s">
        <v>440</v>
      </c>
      <c r="C144" s="69" t="s">
        <v>439</v>
      </c>
      <c r="D144" s="68" t="s">
        <v>438</v>
      </c>
      <c r="E144" s="63" t="s">
        <v>307</v>
      </c>
    </row>
    <row r="145" spans="1:5" ht="19.95" customHeight="1" x14ac:dyDescent="0.25">
      <c r="A145" s="71" t="s">
        <v>71</v>
      </c>
      <c r="B145" s="70" t="s">
        <v>437</v>
      </c>
      <c r="C145" s="69" t="s">
        <v>436</v>
      </c>
      <c r="D145" s="68" t="s">
        <v>435</v>
      </c>
      <c r="E145" s="63" t="s">
        <v>296</v>
      </c>
    </row>
    <row r="146" spans="1:5" ht="19.95" customHeight="1" x14ac:dyDescent="0.25">
      <c r="A146" s="71" t="s">
        <v>70</v>
      </c>
      <c r="B146" s="70" t="s">
        <v>434</v>
      </c>
      <c r="C146" s="69" t="s">
        <v>433</v>
      </c>
      <c r="D146" s="68" t="s">
        <v>432</v>
      </c>
      <c r="E146" s="63" t="s">
        <v>296</v>
      </c>
    </row>
    <row r="147" spans="1:5" ht="19.95" customHeight="1" x14ac:dyDescent="0.25">
      <c r="A147" s="71" t="s">
        <v>69</v>
      </c>
      <c r="B147" s="70" t="s">
        <v>431</v>
      </c>
      <c r="C147" s="69" t="s">
        <v>430</v>
      </c>
      <c r="D147" s="68" t="s">
        <v>429</v>
      </c>
      <c r="E147" s="63" t="s">
        <v>296</v>
      </c>
    </row>
    <row r="148" spans="1:5" ht="19.95" customHeight="1" x14ac:dyDescent="0.25">
      <c r="A148" s="71" t="s">
        <v>68</v>
      </c>
      <c r="B148" s="70" t="s">
        <v>428</v>
      </c>
      <c r="C148" s="69" t="s">
        <v>427</v>
      </c>
      <c r="D148" s="68" t="s">
        <v>426</v>
      </c>
      <c r="E148" s="63" t="s">
        <v>296</v>
      </c>
    </row>
    <row r="149" spans="1:5" ht="19.95" customHeight="1" x14ac:dyDescent="0.25">
      <c r="A149" s="71" t="s">
        <v>67</v>
      </c>
      <c r="B149" s="70" t="s">
        <v>425</v>
      </c>
      <c r="C149" s="69" t="s">
        <v>424</v>
      </c>
      <c r="D149" s="68" t="s">
        <v>423</v>
      </c>
      <c r="E149" s="63" t="s">
        <v>296</v>
      </c>
    </row>
    <row r="150" spans="1:5" ht="19.95" customHeight="1" x14ac:dyDescent="0.25">
      <c r="A150" s="71" t="s">
        <v>66</v>
      </c>
      <c r="B150" s="70" t="s">
        <v>422</v>
      </c>
      <c r="C150" s="69" t="s">
        <v>421</v>
      </c>
      <c r="D150" s="68" t="s">
        <v>420</v>
      </c>
      <c r="E150" s="63" t="s">
        <v>296</v>
      </c>
    </row>
    <row r="151" spans="1:5" ht="19.95" customHeight="1" x14ac:dyDescent="0.25">
      <c r="A151" s="71" t="s">
        <v>65</v>
      </c>
      <c r="B151" s="70" t="s">
        <v>419</v>
      </c>
      <c r="C151" s="69" t="s">
        <v>418</v>
      </c>
      <c r="D151" s="68" t="s">
        <v>417</v>
      </c>
      <c r="E151" s="63" t="s">
        <v>296</v>
      </c>
    </row>
    <row r="152" spans="1:5" ht="19.95" customHeight="1" x14ac:dyDescent="0.25">
      <c r="A152" s="71" t="s">
        <v>64</v>
      </c>
      <c r="B152" s="70" t="s">
        <v>416</v>
      </c>
      <c r="C152" s="69" t="s">
        <v>415</v>
      </c>
      <c r="D152" s="68" t="s">
        <v>414</v>
      </c>
      <c r="E152" s="63" t="s">
        <v>296</v>
      </c>
    </row>
    <row r="153" spans="1:5" ht="19.95" customHeight="1" x14ac:dyDescent="0.25">
      <c r="A153" s="71" t="s">
        <v>63</v>
      </c>
      <c r="B153" s="70" t="s">
        <v>413</v>
      </c>
      <c r="C153" s="69" t="s">
        <v>412</v>
      </c>
      <c r="D153" s="68" t="s">
        <v>411</v>
      </c>
      <c r="E153" s="63" t="s">
        <v>296</v>
      </c>
    </row>
    <row r="154" spans="1:5" ht="19.95" customHeight="1" x14ac:dyDescent="0.25">
      <c r="A154" s="71" t="s">
        <v>62</v>
      </c>
      <c r="B154" s="70" t="s">
        <v>410</v>
      </c>
      <c r="C154" s="69" t="s">
        <v>409</v>
      </c>
      <c r="D154" s="68" t="s">
        <v>408</v>
      </c>
      <c r="E154" s="63" t="s">
        <v>296</v>
      </c>
    </row>
    <row r="155" spans="1:5" ht="19.95" customHeight="1" x14ac:dyDescent="0.25">
      <c r="A155" s="71" t="s">
        <v>61</v>
      </c>
      <c r="B155" s="70" t="s">
        <v>407</v>
      </c>
      <c r="C155" s="69" t="s">
        <v>406</v>
      </c>
      <c r="D155" s="68" t="s">
        <v>405</v>
      </c>
      <c r="E155" s="63" t="s">
        <v>307</v>
      </c>
    </row>
    <row r="156" spans="1:5" ht="19.95" customHeight="1" x14ac:dyDescent="0.25">
      <c r="A156" s="71" t="s">
        <v>60</v>
      </c>
      <c r="B156" s="70" t="s">
        <v>404</v>
      </c>
      <c r="C156" s="69" t="s">
        <v>403</v>
      </c>
      <c r="D156" s="68" t="s">
        <v>402</v>
      </c>
      <c r="E156" s="63" t="s">
        <v>303</v>
      </c>
    </row>
    <row r="157" spans="1:5" ht="19.95" customHeight="1" x14ac:dyDescent="0.25">
      <c r="A157" s="71" t="s">
        <v>58</v>
      </c>
      <c r="B157" s="70" t="s">
        <v>401</v>
      </c>
      <c r="C157" s="73" t="s">
        <v>400</v>
      </c>
      <c r="D157" s="68" t="s">
        <v>399</v>
      </c>
      <c r="E157" s="63" t="s">
        <v>307</v>
      </c>
    </row>
    <row r="158" spans="1:5" ht="19.95" customHeight="1" x14ac:dyDescent="0.25">
      <c r="A158" s="71" t="s">
        <v>55</v>
      </c>
      <c r="B158" s="70" t="s">
        <v>398</v>
      </c>
      <c r="C158" s="69" t="s">
        <v>397</v>
      </c>
      <c r="D158" s="68" t="s">
        <v>396</v>
      </c>
      <c r="E158" s="63" t="s">
        <v>307</v>
      </c>
    </row>
    <row r="159" spans="1:5" ht="19.95" customHeight="1" x14ac:dyDescent="0.25">
      <c r="A159" s="71" t="s">
        <v>54</v>
      </c>
      <c r="B159" s="70" t="s">
        <v>395</v>
      </c>
      <c r="C159" s="69" t="s">
        <v>394</v>
      </c>
      <c r="D159" s="68" t="s">
        <v>393</v>
      </c>
      <c r="E159" s="63" t="s">
        <v>296</v>
      </c>
    </row>
    <row r="160" spans="1:5" ht="19.95" customHeight="1" x14ac:dyDescent="0.25">
      <c r="A160" s="71" t="s">
        <v>53</v>
      </c>
      <c r="B160" s="70" t="s">
        <v>392</v>
      </c>
      <c r="C160" s="69" t="s">
        <v>391</v>
      </c>
      <c r="D160" s="68" t="s">
        <v>390</v>
      </c>
      <c r="E160" s="63" t="s">
        <v>12</v>
      </c>
    </row>
    <row r="161" spans="1:5" ht="19.95" customHeight="1" x14ac:dyDescent="0.25">
      <c r="A161" s="71" t="s">
        <v>52</v>
      </c>
      <c r="B161" s="70" t="s">
        <v>389</v>
      </c>
      <c r="C161" s="69" t="s">
        <v>388</v>
      </c>
      <c r="D161" s="68" t="s">
        <v>387</v>
      </c>
      <c r="E161" s="63" t="s">
        <v>307</v>
      </c>
    </row>
    <row r="162" spans="1:5" ht="19.95" customHeight="1" x14ac:dyDescent="0.25">
      <c r="A162" s="71" t="s">
        <v>51</v>
      </c>
      <c r="B162" s="70" t="s">
        <v>386</v>
      </c>
      <c r="C162" s="69" t="s">
        <v>385</v>
      </c>
      <c r="D162" s="68" t="s">
        <v>384</v>
      </c>
      <c r="E162" s="63" t="s">
        <v>296</v>
      </c>
    </row>
    <row r="163" spans="1:5" ht="19.95" customHeight="1" x14ac:dyDescent="0.25">
      <c r="A163" s="71" t="s">
        <v>50</v>
      </c>
      <c r="B163" s="70" t="s">
        <v>383</v>
      </c>
      <c r="C163" s="69" t="s">
        <v>382</v>
      </c>
      <c r="D163" s="68" t="s">
        <v>381</v>
      </c>
      <c r="E163" s="63" t="s">
        <v>296</v>
      </c>
    </row>
    <row r="164" spans="1:5" ht="19.95" customHeight="1" x14ac:dyDescent="0.25">
      <c r="A164" s="71" t="s">
        <v>48</v>
      </c>
      <c r="B164" s="70" t="s">
        <v>380</v>
      </c>
      <c r="C164" s="69" t="s">
        <v>379</v>
      </c>
      <c r="D164" s="68" t="s">
        <v>378</v>
      </c>
      <c r="E164" s="63" t="s">
        <v>296</v>
      </c>
    </row>
    <row r="165" spans="1:5" ht="19.95" customHeight="1" x14ac:dyDescent="0.25">
      <c r="A165" s="71" t="s">
        <v>46</v>
      </c>
      <c r="B165" s="70" t="s">
        <v>377</v>
      </c>
      <c r="C165" s="72" t="s">
        <v>376</v>
      </c>
      <c r="D165" s="68" t="s">
        <v>375</v>
      </c>
      <c r="E165" s="63" t="s">
        <v>12</v>
      </c>
    </row>
    <row r="166" spans="1:5" ht="19.95" customHeight="1" x14ac:dyDescent="0.25">
      <c r="A166" s="71" t="s">
        <v>45</v>
      </c>
      <c r="B166" s="70" t="s">
        <v>374</v>
      </c>
      <c r="C166" s="69" t="s">
        <v>373</v>
      </c>
      <c r="D166" s="68" t="s">
        <v>372</v>
      </c>
      <c r="E166" s="63" t="s">
        <v>12</v>
      </c>
    </row>
    <row r="167" spans="1:5" ht="19.95" customHeight="1" x14ac:dyDescent="0.25">
      <c r="A167" s="71" t="s">
        <v>43</v>
      </c>
      <c r="B167" s="70" t="s">
        <v>371</v>
      </c>
      <c r="C167" s="69" t="s">
        <v>370</v>
      </c>
      <c r="D167" s="68" t="s">
        <v>369</v>
      </c>
      <c r="E167" s="63" t="s">
        <v>296</v>
      </c>
    </row>
    <row r="168" spans="1:5" ht="19.95" customHeight="1" x14ac:dyDescent="0.25">
      <c r="A168" s="71" t="s">
        <v>42</v>
      </c>
      <c r="B168" s="70" t="s">
        <v>368</v>
      </c>
      <c r="C168" s="69" t="s">
        <v>367</v>
      </c>
      <c r="D168" s="68" t="s">
        <v>366</v>
      </c>
      <c r="E168" s="63" t="s">
        <v>296</v>
      </c>
    </row>
    <row r="169" spans="1:5" ht="19.95" customHeight="1" x14ac:dyDescent="0.25">
      <c r="A169" s="71" t="s">
        <v>365</v>
      </c>
      <c r="B169" s="70" t="s">
        <v>364</v>
      </c>
      <c r="C169" s="69" t="s">
        <v>363</v>
      </c>
      <c r="D169" s="68" t="s">
        <v>362</v>
      </c>
      <c r="E169" s="63" t="s">
        <v>307</v>
      </c>
    </row>
    <row r="170" spans="1:5" ht="19.95" customHeight="1" x14ac:dyDescent="0.25">
      <c r="A170" s="71" t="s">
        <v>40</v>
      </c>
      <c r="B170" s="70" t="s">
        <v>361</v>
      </c>
      <c r="C170" s="72" t="s">
        <v>360</v>
      </c>
      <c r="D170" s="68" t="s">
        <v>359</v>
      </c>
      <c r="E170" s="63" t="s">
        <v>296</v>
      </c>
    </row>
    <row r="171" spans="1:5" ht="19.95" customHeight="1" x14ac:dyDescent="0.25">
      <c r="A171" s="71" t="s">
        <v>39</v>
      </c>
      <c r="B171" s="70" t="s">
        <v>358</v>
      </c>
      <c r="C171" s="69" t="s">
        <v>357</v>
      </c>
      <c r="D171" s="68" t="s">
        <v>356</v>
      </c>
      <c r="E171" s="63" t="s">
        <v>296</v>
      </c>
    </row>
    <row r="172" spans="1:5" ht="19.95" customHeight="1" x14ac:dyDescent="0.25">
      <c r="A172" s="71" t="s">
        <v>38</v>
      </c>
      <c r="B172" s="70" t="s">
        <v>355</v>
      </c>
      <c r="C172" s="72" t="s">
        <v>354</v>
      </c>
      <c r="D172" s="68" t="s">
        <v>353</v>
      </c>
      <c r="E172" s="63" t="s">
        <v>296</v>
      </c>
    </row>
    <row r="173" spans="1:5" ht="19.95" customHeight="1" x14ac:dyDescent="0.25">
      <c r="A173" s="71" t="s">
        <v>37</v>
      </c>
      <c r="B173" s="70" t="s">
        <v>352</v>
      </c>
      <c r="C173" s="69" t="s">
        <v>351</v>
      </c>
      <c r="D173" s="68" t="s">
        <v>350</v>
      </c>
      <c r="E173" s="63" t="s">
        <v>303</v>
      </c>
    </row>
    <row r="174" spans="1:5" ht="19.95" customHeight="1" x14ac:dyDescent="0.25">
      <c r="A174" s="71" t="s">
        <v>35</v>
      </c>
      <c r="B174" s="70" t="s">
        <v>349</v>
      </c>
      <c r="C174" s="69" t="s">
        <v>348</v>
      </c>
      <c r="D174" s="68" t="s">
        <v>347</v>
      </c>
      <c r="E174" s="63" t="s">
        <v>296</v>
      </c>
    </row>
    <row r="175" spans="1:5" ht="19.95" customHeight="1" x14ac:dyDescent="0.25">
      <c r="A175" s="71" t="s">
        <v>33</v>
      </c>
      <c r="B175" s="70" t="s">
        <v>346</v>
      </c>
      <c r="C175" s="69" t="s">
        <v>345</v>
      </c>
      <c r="D175" s="68" t="s">
        <v>344</v>
      </c>
      <c r="E175" s="63" t="s">
        <v>12</v>
      </c>
    </row>
    <row r="176" spans="1:5" ht="19.95" customHeight="1" x14ac:dyDescent="0.25">
      <c r="A176" s="71" t="s">
        <v>32</v>
      </c>
      <c r="B176" s="70" t="s">
        <v>343</v>
      </c>
      <c r="C176" s="73" t="s">
        <v>342</v>
      </c>
      <c r="D176" s="68" t="s">
        <v>341</v>
      </c>
      <c r="E176" s="63" t="s">
        <v>296</v>
      </c>
    </row>
    <row r="177" spans="1:5" ht="19.95" customHeight="1" x14ac:dyDescent="0.25">
      <c r="A177" s="71" t="s">
        <v>30</v>
      </c>
      <c r="B177" s="70" t="s">
        <v>340</v>
      </c>
      <c r="C177" s="69" t="s">
        <v>339</v>
      </c>
      <c r="D177" s="68" t="s">
        <v>338</v>
      </c>
      <c r="E177" s="63" t="s">
        <v>12</v>
      </c>
    </row>
    <row r="178" spans="1:5" ht="19.95" customHeight="1" x14ac:dyDescent="0.25">
      <c r="A178" s="71" t="s">
        <v>28</v>
      </c>
      <c r="B178" s="70" t="s">
        <v>337</v>
      </c>
      <c r="C178" s="69" t="s">
        <v>336</v>
      </c>
      <c r="D178" s="68" t="s">
        <v>335</v>
      </c>
      <c r="E178" s="63" t="s">
        <v>296</v>
      </c>
    </row>
    <row r="179" spans="1:5" ht="19.95" customHeight="1" x14ac:dyDescent="0.25">
      <c r="A179" s="71" t="s">
        <v>27</v>
      </c>
      <c r="B179" s="70" t="s">
        <v>334</v>
      </c>
      <c r="C179" s="72" t="s">
        <v>333</v>
      </c>
      <c r="D179" s="68" t="s">
        <v>332</v>
      </c>
      <c r="E179" s="63" t="s">
        <v>12</v>
      </c>
    </row>
    <row r="180" spans="1:5" ht="19.95" customHeight="1" x14ac:dyDescent="0.25">
      <c r="A180" s="71" t="s">
        <v>26</v>
      </c>
      <c r="B180" s="70" t="s">
        <v>331</v>
      </c>
      <c r="C180" s="72" t="s">
        <v>330</v>
      </c>
      <c r="D180" s="68" t="s">
        <v>329</v>
      </c>
      <c r="E180" s="63" t="s">
        <v>12</v>
      </c>
    </row>
    <row r="181" spans="1:5" ht="19.95" customHeight="1" x14ac:dyDescent="0.25">
      <c r="A181" s="71" t="s">
        <v>25</v>
      </c>
      <c r="B181" s="70" t="s">
        <v>328</v>
      </c>
      <c r="C181" s="72" t="s">
        <v>327</v>
      </c>
      <c r="D181" s="68" t="s">
        <v>326</v>
      </c>
      <c r="E181" s="63" t="s">
        <v>12</v>
      </c>
    </row>
    <row r="182" spans="1:5" ht="19.95" customHeight="1" x14ac:dyDescent="0.25">
      <c r="A182" s="71" t="s">
        <v>24</v>
      </c>
      <c r="B182" s="70" t="s">
        <v>325</v>
      </c>
      <c r="C182" s="72" t="s">
        <v>324</v>
      </c>
      <c r="D182" s="68" t="s">
        <v>323</v>
      </c>
      <c r="E182" s="63" t="s">
        <v>12</v>
      </c>
    </row>
    <row r="183" spans="1:5" ht="19.95" customHeight="1" x14ac:dyDescent="0.25">
      <c r="A183" s="71" t="s">
        <v>23</v>
      </c>
      <c r="B183" s="70" t="s">
        <v>322</v>
      </c>
      <c r="C183" s="72" t="s">
        <v>321</v>
      </c>
      <c r="D183" s="68" t="s">
        <v>320</v>
      </c>
      <c r="E183" s="63" t="s">
        <v>12</v>
      </c>
    </row>
    <row r="184" spans="1:5" ht="19.95" customHeight="1" x14ac:dyDescent="0.25">
      <c r="A184" s="71" t="s">
        <v>22</v>
      </c>
      <c r="B184" s="70" t="s">
        <v>319</v>
      </c>
      <c r="C184" s="72" t="s">
        <v>318</v>
      </c>
      <c r="D184" s="68" t="s">
        <v>317</v>
      </c>
      <c r="E184" s="63" t="s">
        <v>12</v>
      </c>
    </row>
    <row r="185" spans="1:5" ht="19.95" customHeight="1" x14ac:dyDescent="0.25">
      <c r="A185" s="71" t="s">
        <v>21</v>
      </c>
      <c r="B185" s="70" t="s">
        <v>316</v>
      </c>
      <c r="C185" s="72" t="s">
        <v>315</v>
      </c>
      <c r="D185" s="68" t="s">
        <v>314</v>
      </c>
      <c r="E185" s="63" t="s">
        <v>12</v>
      </c>
    </row>
    <row r="186" spans="1:5" ht="19.95" customHeight="1" x14ac:dyDescent="0.25">
      <c r="A186" s="71" t="s">
        <v>20</v>
      </c>
      <c r="B186" s="70" t="s">
        <v>313</v>
      </c>
      <c r="C186" s="72" t="s">
        <v>312</v>
      </c>
      <c r="D186" s="68" t="s">
        <v>311</v>
      </c>
      <c r="E186" s="63" t="s">
        <v>12</v>
      </c>
    </row>
    <row r="187" spans="1:5" ht="19.95" customHeight="1" x14ac:dyDescent="0.25">
      <c r="A187" s="71" t="s">
        <v>18</v>
      </c>
      <c r="B187" s="70" t="s">
        <v>310</v>
      </c>
      <c r="C187" s="69" t="s">
        <v>309</v>
      </c>
      <c r="D187" s="68" t="s">
        <v>308</v>
      </c>
      <c r="E187" s="63" t="s">
        <v>307</v>
      </c>
    </row>
    <row r="188" spans="1:5" ht="19.95" customHeight="1" x14ac:dyDescent="0.25">
      <c r="A188" s="71" t="s">
        <v>15</v>
      </c>
      <c r="B188" s="70" t="s">
        <v>306</v>
      </c>
      <c r="C188" s="69" t="s">
        <v>305</v>
      </c>
      <c r="D188" s="68" t="s">
        <v>304</v>
      </c>
      <c r="E188" s="63" t="s">
        <v>303</v>
      </c>
    </row>
    <row r="189" spans="1:5" ht="19.95" customHeight="1" x14ac:dyDescent="0.25">
      <c r="A189" s="71" t="s">
        <v>13</v>
      </c>
      <c r="B189" s="70" t="s">
        <v>302</v>
      </c>
      <c r="C189" s="69" t="s">
        <v>301</v>
      </c>
      <c r="D189" s="68" t="s">
        <v>300</v>
      </c>
      <c r="E189" s="63" t="s">
        <v>12</v>
      </c>
    </row>
    <row r="190" spans="1:5" ht="19.95" customHeight="1" x14ac:dyDescent="0.25">
      <c r="A190" s="71" t="s">
        <v>9</v>
      </c>
      <c r="B190" s="70" t="s">
        <v>299</v>
      </c>
      <c r="C190" s="69" t="s">
        <v>298</v>
      </c>
      <c r="D190" s="68" t="s">
        <v>297</v>
      </c>
      <c r="E190" s="63" t="s">
        <v>296</v>
      </c>
    </row>
    <row r="191" spans="1:5" ht="19.95" customHeight="1" x14ac:dyDescent="0.25">
      <c r="A191" s="71" t="s">
        <v>5</v>
      </c>
      <c r="B191" s="70" t="s">
        <v>295</v>
      </c>
      <c r="C191" s="69" t="s">
        <v>294</v>
      </c>
      <c r="D191" s="68" t="s">
        <v>293</v>
      </c>
      <c r="E191" s="63" t="s">
        <v>2</v>
      </c>
    </row>
    <row r="192" spans="1:5" ht="19.95" customHeight="1" thickBot="1" x14ac:dyDescent="0.3">
      <c r="A192" s="67" t="s">
        <v>3</v>
      </c>
      <c r="B192" s="66" t="s">
        <v>292</v>
      </c>
      <c r="C192" s="65" t="s">
        <v>291</v>
      </c>
      <c r="D192" s="64" t="s">
        <v>290</v>
      </c>
      <c r="E192" s="63" t="s">
        <v>2</v>
      </c>
    </row>
  </sheetData>
  <mergeCells count="1">
    <mergeCell ref="A7:D7"/>
  </mergeCells>
  <hyperlinks>
    <hyperlink ref="B160" r:id="rId1" xr:uid="{00000000-0004-0000-0200-000000000000}"/>
    <hyperlink ref="B157" r:id="rId2" xr:uid="{00000000-0004-0000-0200-000001000000}"/>
    <hyperlink ref="B80" r:id="rId3" xr:uid="{00000000-0004-0000-0200-000002000000}"/>
    <hyperlink ref="B47" r:id="rId4" xr:uid="{00000000-0004-0000-0200-000003000000}"/>
    <hyperlink ref="B46" r:id="rId5" xr:uid="{00000000-0004-0000-0200-000004000000}"/>
    <hyperlink ref="B165" r:id="rId6" xr:uid="{00000000-0004-0000-0200-000005000000}"/>
    <hyperlink ref="B31" r:id="rId7" xr:uid="{00000000-0004-0000-0200-000006000000}"/>
    <hyperlink ref="C38" r:id="rId8" xr:uid="{00000000-0004-0000-0200-000007000000}"/>
    <hyperlink ref="C21" r:id="rId9" xr:uid="{00000000-0004-0000-0200-000008000000}"/>
    <hyperlink ref="C36" r:id="rId10" xr:uid="{00000000-0004-0000-0200-000009000000}"/>
    <hyperlink ref="C44" r:id="rId11" xr:uid="{00000000-0004-0000-0200-00000A000000}"/>
    <hyperlink ref="C43" r:id="rId12" xr:uid="{00000000-0004-0000-0200-00000B000000}"/>
    <hyperlink ref="C48" r:id="rId13" xr:uid="{00000000-0004-0000-0200-00000C000000}"/>
    <hyperlink ref="C64" r:id="rId14" xr:uid="{00000000-0004-0000-0200-00000D000000}"/>
    <hyperlink ref="C65" r:id="rId15" xr:uid="{00000000-0004-0000-0200-00000E000000}"/>
    <hyperlink ref="C68" r:id="rId16" xr:uid="{00000000-0004-0000-0200-00000F000000}"/>
    <hyperlink ref="C79" r:id="rId17" xr:uid="{00000000-0004-0000-0200-000010000000}"/>
    <hyperlink ref="C86" r:id="rId18" xr:uid="{00000000-0004-0000-0200-000011000000}"/>
    <hyperlink ref="C97" r:id="rId19" xr:uid="{00000000-0004-0000-0200-000012000000}"/>
    <hyperlink ref="C100" r:id="rId20" xr:uid="{00000000-0004-0000-0200-000013000000}"/>
    <hyperlink ref="C102" r:id="rId21" xr:uid="{00000000-0004-0000-0200-000014000000}"/>
    <hyperlink ref="C115" r:id="rId22" xr:uid="{00000000-0004-0000-0200-000015000000}"/>
    <hyperlink ref="C125" r:id="rId23" xr:uid="{00000000-0004-0000-0200-000016000000}"/>
    <hyperlink ref="C129" r:id="rId24" xr:uid="{00000000-0004-0000-0200-000017000000}"/>
    <hyperlink ref="C133" r:id="rId25" xr:uid="{00000000-0004-0000-0200-000018000000}"/>
    <hyperlink ref="C165" r:id="rId26" xr:uid="{00000000-0004-0000-0200-000019000000}"/>
    <hyperlink ref="C170" r:id="rId27" xr:uid="{00000000-0004-0000-0200-00001A000000}"/>
    <hyperlink ref="C172" r:id="rId28" xr:uid="{00000000-0004-0000-0200-00001B000000}"/>
    <hyperlink ref="C179" r:id="rId29" xr:uid="{00000000-0004-0000-0200-00001C000000}"/>
    <hyperlink ref="C180" r:id="rId30" xr:uid="{00000000-0004-0000-0200-00001D000000}"/>
    <hyperlink ref="C181" r:id="rId31" xr:uid="{00000000-0004-0000-0200-00001E000000}"/>
    <hyperlink ref="C182" r:id="rId32" xr:uid="{00000000-0004-0000-0200-00001F000000}"/>
    <hyperlink ref="C183" r:id="rId33" xr:uid="{00000000-0004-0000-0200-000020000000}"/>
    <hyperlink ref="C184" r:id="rId34" xr:uid="{00000000-0004-0000-0200-000021000000}"/>
    <hyperlink ref="C185" r:id="rId35" xr:uid="{00000000-0004-0000-0200-000022000000}"/>
    <hyperlink ref="C186" r:id="rId36" xr:uid="{00000000-0004-0000-0200-000023000000}"/>
    <hyperlink ref="C50" r:id="rId37" xr:uid="{00000000-0004-0000-0200-000024000000}"/>
    <hyperlink ref="C140" r:id="rId38" xr:uid="{00000000-0004-0000-0200-000025000000}"/>
    <hyperlink ref="C138" r:id="rId39" xr:uid="{00000000-0004-0000-0200-000026000000}"/>
    <hyperlink ref="B41" r:id="rId40" xr:uid="{00000000-0004-0000-0200-000027000000}"/>
    <hyperlink ref="B25" r:id="rId41" xr:uid="{00000000-0004-0000-0200-000028000000}"/>
    <hyperlink ref="B26" r:id="rId42" xr:uid="{00000000-0004-0000-0200-000029000000}"/>
    <hyperlink ref="B11" r:id="rId43" xr:uid="{00000000-0004-0000-0200-00002A000000}"/>
    <hyperlink ref="B12" r:id="rId44" xr:uid="{00000000-0004-0000-0200-00002B000000}"/>
    <hyperlink ref="B13" r:id="rId45" xr:uid="{00000000-0004-0000-0200-00002C000000}"/>
    <hyperlink ref="B14" r:id="rId46" xr:uid="{00000000-0004-0000-0200-00002D000000}"/>
    <hyperlink ref="B15" r:id="rId47" xr:uid="{00000000-0004-0000-0200-00002E000000}"/>
    <hyperlink ref="B16" r:id="rId48" xr:uid="{00000000-0004-0000-0200-00002F000000}"/>
    <hyperlink ref="B17" r:id="rId49" xr:uid="{00000000-0004-0000-0200-000030000000}"/>
    <hyperlink ref="B18" r:id="rId50" xr:uid="{00000000-0004-0000-0200-000031000000}"/>
    <hyperlink ref="B19" r:id="rId51" xr:uid="{00000000-0004-0000-0200-000032000000}"/>
    <hyperlink ref="B20" r:id="rId52" xr:uid="{00000000-0004-0000-0200-000033000000}"/>
    <hyperlink ref="B21" r:id="rId53" xr:uid="{00000000-0004-0000-0200-000034000000}"/>
    <hyperlink ref="B22" r:id="rId54" xr:uid="{00000000-0004-0000-0200-000035000000}"/>
    <hyperlink ref="B23" r:id="rId55" xr:uid="{00000000-0004-0000-0200-000036000000}"/>
    <hyperlink ref="B24" r:id="rId56" xr:uid="{00000000-0004-0000-0200-000037000000}"/>
    <hyperlink ref="B27" r:id="rId57" xr:uid="{00000000-0004-0000-0200-000038000000}"/>
    <hyperlink ref="B28" r:id="rId58" xr:uid="{00000000-0004-0000-0200-000039000000}"/>
    <hyperlink ref="B29" r:id="rId59" xr:uid="{00000000-0004-0000-0200-00003A000000}"/>
    <hyperlink ref="B30" r:id="rId60" xr:uid="{00000000-0004-0000-0200-00003B000000}"/>
    <hyperlink ref="B32" r:id="rId61" xr:uid="{00000000-0004-0000-0200-00003C000000}"/>
    <hyperlink ref="B33" r:id="rId62" xr:uid="{00000000-0004-0000-0200-00003D000000}"/>
    <hyperlink ref="B34" r:id="rId63" xr:uid="{00000000-0004-0000-0200-00003E000000}"/>
    <hyperlink ref="B35" r:id="rId64" xr:uid="{00000000-0004-0000-0200-00003F000000}"/>
    <hyperlink ref="B36" r:id="rId65" xr:uid="{00000000-0004-0000-0200-000040000000}"/>
    <hyperlink ref="B37" r:id="rId66" xr:uid="{00000000-0004-0000-0200-000041000000}"/>
    <hyperlink ref="B38" r:id="rId67" xr:uid="{00000000-0004-0000-0200-000042000000}"/>
    <hyperlink ref="B39" r:id="rId68" xr:uid="{00000000-0004-0000-0200-000043000000}"/>
    <hyperlink ref="B40" r:id="rId69" xr:uid="{00000000-0004-0000-0200-000044000000}"/>
    <hyperlink ref="B42" r:id="rId70" xr:uid="{00000000-0004-0000-0200-000045000000}"/>
    <hyperlink ref="B43" r:id="rId71" xr:uid="{00000000-0004-0000-0200-000046000000}"/>
    <hyperlink ref="B44" r:id="rId72" xr:uid="{00000000-0004-0000-0200-000047000000}"/>
    <hyperlink ref="B45" r:id="rId73" xr:uid="{00000000-0004-0000-0200-000048000000}"/>
    <hyperlink ref="B48" r:id="rId74" xr:uid="{00000000-0004-0000-0200-000049000000}"/>
    <hyperlink ref="B49" r:id="rId75" xr:uid="{00000000-0004-0000-0200-00004A000000}"/>
    <hyperlink ref="B50" r:id="rId76" xr:uid="{00000000-0004-0000-0200-00004B000000}"/>
    <hyperlink ref="B51" r:id="rId77" xr:uid="{00000000-0004-0000-0200-00004C000000}"/>
    <hyperlink ref="B52" r:id="rId78" xr:uid="{00000000-0004-0000-0200-00004D000000}"/>
    <hyperlink ref="B53" r:id="rId79" xr:uid="{00000000-0004-0000-0200-00004E000000}"/>
    <hyperlink ref="B54" r:id="rId80" xr:uid="{00000000-0004-0000-0200-00004F000000}"/>
    <hyperlink ref="B55" r:id="rId81" xr:uid="{00000000-0004-0000-0200-000050000000}"/>
    <hyperlink ref="B56" r:id="rId82" xr:uid="{00000000-0004-0000-0200-000051000000}"/>
    <hyperlink ref="B57" r:id="rId83" xr:uid="{00000000-0004-0000-0200-000052000000}"/>
    <hyperlink ref="B58" r:id="rId84" xr:uid="{00000000-0004-0000-0200-000053000000}"/>
    <hyperlink ref="B59" r:id="rId85" xr:uid="{00000000-0004-0000-0200-000054000000}"/>
    <hyperlink ref="B60" r:id="rId86" xr:uid="{00000000-0004-0000-0200-000055000000}"/>
    <hyperlink ref="B61" r:id="rId87" xr:uid="{00000000-0004-0000-0200-000056000000}"/>
    <hyperlink ref="B62" r:id="rId88" xr:uid="{00000000-0004-0000-0200-000057000000}"/>
    <hyperlink ref="B63" r:id="rId89" xr:uid="{00000000-0004-0000-0200-000058000000}"/>
    <hyperlink ref="B64" r:id="rId90" xr:uid="{00000000-0004-0000-0200-000059000000}"/>
    <hyperlink ref="B65" r:id="rId91" xr:uid="{00000000-0004-0000-0200-00005A000000}"/>
    <hyperlink ref="B66" r:id="rId92" xr:uid="{00000000-0004-0000-0200-00005B000000}"/>
    <hyperlink ref="B67" r:id="rId93" xr:uid="{00000000-0004-0000-0200-00005C000000}"/>
    <hyperlink ref="B68" r:id="rId94" xr:uid="{00000000-0004-0000-0200-00005D000000}"/>
    <hyperlink ref="B69" r:id="rId95" xr:uid="{00000000-0004-0000-0200-00005E000000}"/>
    <hyperlink ref="B70" r:id="rId96" xr:uid="{00000000-0004-0000-0200-00005F000000}"/>
    <hyperlink ref="B71" r:id="rId97" xr:uid="{00000000-0004-0000-0200-000060000000}"/>
    <hyperlink ref="B72" r:id="rId98" xr:uid="{00000000-0004-0000-0200-000061000000}"/>
    <hyperlink ref="B73" r:id="rId99" xr:uid="{00000000-0004-0000-0200-000062000000}"/>
    <hyperlink ref="B74" r:id="rId100" xr:uid="{00000000-0004-0000-0200-000063000000}"/>
    <hyperlink ref="B75" r:id="rId101" xr:uid="{00000000-0004-0000-0200-000064000000}"/>
    <hyperlink ref="B76" r:id="rId102" xr:uid="{00000000-0004-0000-0200-000065000000}"/>
    <hyperlink ref="B77" r:id="rId103" xr:uid="{00000000-0004-0000-0200-000066000000}"/>
    <hyperlink ref="B78" r:id="rId104" xr:uid="{00000000-0004-0000-0200-000067000000}"/>
    <hyperlink ref="B79" r:id="rId105" xr:uid="{00000000-0004-0000-0200-000068000000}"/>
    <hyperlink ref="B81" r:id="rId106" xr:uid="{00000000-0004-0000-0200-000069000000}"/>
    <hyperlink ref="B82" r:id="rId107" xr:uid="{00000000-0004-0000-0200-00006A000000}"/>
    <hyperlink ref="B83" r:id="rId108" xr:uid="{00000000-0004-0000-0200-00006B000000}"/>
    <hyperlink ref="B84" r:id="rId109" xr:uid="{00000000-0004-0000-0200-00006C000000}"/>
    <hyperlink ref="B85" r:id="rId110" xr:uid="{00000000-0004-0000-0200-00006D000000}"/>
    <hyperlink ref="B86" r:id="rId111" xr:uid="{00000000-0004-0000-0200-00006E000000}"/>
    <hyperlink ref="B87" r:id="rId112" xr:uid="{00000000-0004-0000-0200-00006F000000}"/>
    <hyperlink ref="B88" r:id="rId113" xr:uid="{00000000-0004-0000-0200-000070000000}"/>
    <hyperlink ref="B89" r:id="rId114" xr:uid="{00000000-0004-0000-0200-000071000000}"/>
    <hyperlink ref="B90" r:id="rId115" xr:uid="{00000000-0004-0000-0200-000072000000}"/>
    <hyperlink ref="B91" r:id="rId116" xr:uid="{00000000-0004-0000-0200-000073000000}"/>
    <hyperlink ref="B92" r:id="rId117" xr:uid="{00000000-0004-0000-0200-000074000000}"/>
    <hyperlink ref="B93" r:id="rId118" xr:uid="{00000000-0004-0000-0200-000075000000}"/>
    <hyperlink ref="B94" r:id="rId119" xr:uid="{00000000-0004-0000-0200-000076000000}"/>
    <hyperlink ref="B95" r:id="rId120" xr:uid="{00000000-0004-0000-0200-000077000000}"/>
    <hyperlink ref="B96" r:id="rId121" xr:uid="{00000000-0004-0000-0200-000078000000}"/>
    <hyperlink ref="B97" r:id="rId122" xr:uid="{00000000-0004-0000-0200-000079000000}"/>
    <hyperlink ref="B98" r:id="rId123" xr:uid="{00000000-0004-0000-0200-00007A000000}"/>
    <hyperlink ref="B99" r:id="rId124" xr:uid="{00000000-0004-0000-0200-00007B000000}"/>
    <hyperlink ref="B100" r:id="rId125" xr:uid="{00000000-0004-0000-0200-00007C000000}"/>
    <hyperlink ref="B101" r:id="rId126" xr:uid="{00000000-0004-0000-0200-00007D000000}"/>
    <hyperlink ref="B102" r:id="rId127" xr:uid="{00000000-0004-0000-0200-00007E000000}"/>
    <hyperlink ref="B103" r:id="rId128" xr:uid="{00000000-0004-0000-0200-00007F000000}"/>
    <hyperlink ref="B104" r:id="rId129" xr:uid="{00000000-0004-0000-0200-000080000000}"/>
    <hyperlink ref="B106" r:id="rId130" xr:uid="{00000000-0004-0000-0200-000081000000}"/>
    <hyperlink ref="B107" r:id="rId131" xr:uid="{00000000-0004-0000-0200-000082000000}"/>
    <hyperlink ref="B108" r:id="rId132" xr:uid="{00000000-0004-0000-0200-000083000000}"/>
    <hyperlink ref="B109" r:id="rId133" xr:uid="{00000000-0004-0000-0200-000084000000}"/>
    <hyperlink ref="B110" r:id="rId134" xr:uid="{00000000-0004-0000-0200-000085000000}"/>
    <hyperlink ref="B111" r:id="rId135" xr:uid="{00000000-0004-0000-0200-000086000000}"/>
    <hyperlink ref="B112" r:id="rId136" xr:uid="{00000000-0004-0000-0200-000087000000}"/>
    <hyperlink ref="B113" r:id="rId137" xr:uid="{00000000-0004-0000-0200-000088000000}"/>
    <hyperlink ref="B114" r:id="rId138" xr:uid="{00000000-0004-0000-0200-000089000000}"/>
    <hyperlink ref="B115" r:id="rId139" xr:uid="{00000000-0004-0000-0200-00008A000000}"/>
    <hyperlink ref="B116" r:id="rId140" xr:uid="{00000000-0004-0000-0200-00008B000000}"/>
    <hyperlink ref="B117" r:id="rId141" xr:uid="{00000000-0004-0000-0200-00008C000000}"/>
    <hyperlink ref="B118" r:id="rId142" xr:uid="{00000000-0004-0000-0200-00008D000000}"/>
    <hyperlink ref="B119" r:id="rId143" xr:uid="{00000000-0004-0000-0200-00008E000000}"/>
    <hyperlink ref="B120" r:id="rId144" xr:uid="{00000000-0004-0000-0200-00008F000000}"/>
    <hyperlink ref="B121" r:id="rId145" xr:uid="{00000000-0004-0000-0200-000090000000}"/>
    <hyperlink ref="B122" r:id="rId146" xr:uid="{00000000-0004-0000-0200-000091000000}"/>
    <hyperlink ref="B123" r:id="rId147" xr:uid="{00000000-0004-0000-0200-000092000000}"/>
    <hyperlink ref="B124" r:id="rId148" xr:uid="{00000000-0004-0000-0200-000093000000}"/>
    <hyperlink ref="B125" r:id="rId149" xr:uid="{00000000-0004-0000-0200-000094000000}"/>
    <hyperlink ref="B126" r:id="rId150" xr:uid="{00000000-0004-0000-0200-000095000000}"/>
    <hyperlink ref="B127" r:id="rId151" xr:uid="{00000000-0004-0000-0200-000096000000}"/>
    <hyperlink ref="B128" r:id="rId152" xr:uid="{00000000-0004-0000-0200-000097000000}"/>
    <hyperlink ref="B129" r:id="rId153" xr:uid="{00000000-0004-0000-0200-000098000000}"/>
    <hyperlink ref="B130" r:id="rId154" xr:uid="{00000000-0004-0000-0200-000099000000}"/>
    <hyperlink ref="B131" r:id="rId155" xr:uid="{00000000-0004-0000-0200-00009A000000}"/>
    <hyperlink ref="B132" r:id="rId156" xr:uid="{00000000-0004-0000-0200-00009B000000}"/>
    <hyperlink ref="B133" r:id="rId157" xr:uid="{00000000-0004-0000-0200-00009C000000}"/>
    <hyperlink ref="B134" r:id="rId158" xr:uid="{00000000-0004-0000-0200-00009D000000}"/>
    <hyperlink ref="B135" r:id="rId159" xr:uid="{00000000-0004-0000-0200-00009E000000}"/>
    <hyperlink ref="B136" r:id="rId160" xr:uid="{00000000-0004-0000-0200-00009F000000}"/>
    <hyperlink ref="B137" r:id="rId161" xr:uid="{00000000-0004-0000-0200-0000A0000000}"/>
    <hyperlink ref="B138" r:id="rId162" xr:uid="{00000000-0004-0000-0200-0000A1000000}"/>
    <hyperlink ref="B139" r:id="rId163" xr:uid="{00000000-0004-0000-0200-0000A2000000}"/>
    <hyperlink ref="B140" r:id="rId164" xr:uid="{00000000-0004-0000-0200-0000A3000000}"/>
    <hyperlink ref="B141" r:id="rId165" xr:uid="{00000000-0004-0000-0200-0000A4000000}"/>
    <hyperlink ref="B142" r:id="rId166" xr:uid="{00000000-0004-0000-0200-0000A5000000}"/>
    <hyperlink ref="B143" r:id="rId167" xr:uid="{00000000-0004-0000-0200-0000A6000000}"/>
    <hyperlink ref="B144" r:id="rId168" xr:uid="{00000000-0004-0000-0200-0000A7000000}"/>
    <hyperlink ref="B145" r:id="rId169" xr:uid="{00000000-0004-0000-0200-0000A8000000}"/>
    <hyperlink ref="B146" r:id="rId170" xr:uid="{00000000-0004-0000-0200-0000A9000000}"/>
    <hyperlink ref="B147" r:id="rId171" xr:uid="{00000000-0004-0000-0200-0000AA000000}"/>
    <hyperlink ref="B148" r:id="rId172" xr:uid="{00000000-0004-0000-0200-0000AB000000}"/>
    <hyperlink ref="B149" r:id="rId173" xr:uid="{00000000-0004-0000-0200-0000AC000000}"/>
    <hyperlink ref="B150" r:id="rId174" xr:uid="{00000000-0004-0000-0200-0000AD000000}"/>
    <hyperlink ref="B151" r:id="rId175" xr:uid="{00000000-0004-0000-0200-0000AE000000}"/>
    <hyperlink ref="B152" r:id="rId176" xr:uid="{00000000-0004-0000-0200-0000AF000000}"/>
    <hyperlink ref="B153" r:id="rId177" xr:uid="{00000000-0004-0000-0200-0000B0000000}"/>
    <hyperlink ref="B154" r:id="rId178" xr:uid="{00000000-0004-0000-0200-0000B1000000}"/>
    <hyperlink ref="B155" r:id="rId179" xr:uid="{00000000-0004-0000-0200-0000B2000000}"/>
    <hyperlink ref="B156" r:id="rId180" xr:uid="{00000000-0004-0000-0200-0000B3000000}"/>
    <hyperlink ref="B105" r:id="rId181" xr:uid="{00000000-0004-0000-0200-0000B4000000}"/>
    <hyperlink ref="B158" r:id="rId182" xr:uid="{00000000-0004-0000-0200-0000B5000000}"/>
    <hyperlink ref="B159" r:id="rId183" xr:uid="{00000000-0004-0000-0200-0000B6000000}"/>
    <hyperlink ref="B161" r:id="rId184" xr:uid="{00000000-0004-0000-0200-0000B7000000}"/>
    <hyperlink ref="B162" r:id="rId185" xr:uid="{00000000-0004-0000-0200-0000B8000000}"/>
    <hyperlink ref="B163" r:id="rId186" xr:uid="{00000000-0004-0000-0200-0000B9000000}"/>
    <hyperlink ref="B164" r:id="rId187" xr:uid="{00000000-0004-0000-0200-0000BA000000}"/>
    <hyperlink ref="B166" r:id="rId188" xr:uid="{00000000-0004-0000-0200-0000BB000000}"/>
    <hyperlink ref="B167" r:id="rId189" xr:uid="{00000000-0004-0000-0200-0000BC000000}"/>
    <hyperlink ref="B168" r:id="rId190" xr:uid="{00000000-0004-0000-0200-0000BD000000}"/>
    <hyperlink ref="B169" r:id="rId191" xr:uid="{00000000-0004-0000-0200-0000BE000000}"/>
    <hyperlink ref="B170" r:id="rId192" xr:uid="{00000000-0004-0000-0200-0000BF000000}"/>
    <hyperlink ref="B171" r:id="rId193" xr:uid="{00000000-0004-0000-0200-0000C0000000}"/>
    <hyperlink ref="B172" r:id="rId194" xr:uid="{00000000-0004-0000-0200-0000C1000000}"/>
    <hyperlink ref="B173" r:id="rId195" xr:uid="{00000000-0004-0000-0200-0000C2000000}"/>
    <hyperlink ref="B174" r:id="rId196" xr:uid="{00000000-0004-0000-0200-0000C3000000}"/>
    <hyperlink ref="B175" r:id="rId197" xr:uid="{00000000-0004-0000-0200-0000C4000000}"/>
    <hyperlink ref="B176" r:id="rId198" xr:uid="{00000000-0004-0000-0200-0000C5000000}"/>
    <hyperlink ref="B177" r:id="rId199" xr:uid="{00000000-0004-0000-0200-0000C6000000}"/>
    <hyperlink ref="B178" r:id="rId200" xr:uid="{00000000-0004-0000-0200-0000C7000000}"/>
    <hyperlink ref="B179" r:id="rId201" xr:uid="{00000000-0004-0000-0200-0000C8000000}"/>
    <hyperlink ref="B180" r:id="rId202" xr:uid="{00000000-0004-0000-0200-0000C9000000}"/>
    <hyperlink ref="B181" r:id="rId203" xr:uid="{00000000-0004-0000-0200-0000CA000000}"/>
    <hyperlink ref="B182" r:id="rId204" xr:uid="{00000000-0004-0000-0200-0000CB000000}"/>
    <hyperlink ref="B183" r:id="rId205" xr:uid="{00000000-0004-0000-0200-0000CC000000}"/>
    <hyperlink ref="B184" r:id="rId206" xr:uid="{00000000-0004-0000-0200-0000CD000000}"/>
    <hyperlink ref="B185" r:id="rId207" xr:uid="{00000000-0004-0000-0200-0000CE000000}"/>
    <hyperlink ref="B186" r:id="rId208" xr:uid="{00000000-0004-0000-0200-0000CF000000}"/>
    <hyperlink ref="B187" r:id="rId209" xr:uid="{00000000-0004-0000-0200-0000D0000000}"/>
    <hyperlink ref="B188" r:id="rId210" xr:uid="{00000000-0004-0000-0200-0000D1000000}"/>
    <hyperlink ref="B189" r:id="rId211" xr:uid="{00000000-0004-0000-0200-0000D2000000}"/>
    <hyperlink ref="B190" r:id="rId212" xr:uid="{00000000-0004-0000-0200-0000D3000000}"/>
    <hyperlink ref="B191" r:id="rId213" xr:uid="{00000000-0004-0000-0200-0000D4000000}"/>
    <hyperlink ref="B192" r:id="rId214" xr:uid="{00000000-0004-0000-0200-0000D5000000}"/>
    <hyperlink ref="C11" r:id="rId215" xr:uid="{00000000-0004-0000-0200-0000D6000000}"/>
    <hyperlink ref="C12" r:id="rId216" xr:uid="{00000000-0004-0000-0200-0000D7000000}"/>
    <hyperlink ref="C13" r:id="rId217" xr:uid="{00000000-0004-0000-0200-0000D8000000}"/>
    <hyperlink ref="C14" r:id="rId218" xr:uid="{00000000-0004-0000-0200-0000D9000000}"/>
    <hyperlink ref="C15" r:id="rId219" xr:uid="{00000000-0004-0000-0200-0000DA000000}"/>
    <hyperlink ref="C16" r:id="rId220" xr:uid="{00000000-0004-0000-0200-0000DB000000}"/>
    <hyperlink ref="C17" r:id="rId221" xr:uid="{00000000-0004-0000-0200-0000DC000000}"/>
    <hyperlink ref="C18" r:id="rId222" xr:uid="{00000000-0004-0000-0200-0000DD000000}"/>
    <hyperlink ref="C19" r:id="rId223" xr:uid="{00000000-0004-0000-0200-0000DE000000}"/>
    <hyperlink ref="C20" r:id="rId224" xr:uid="{00000000-0004-0000-0200-0000DF000000}"/>
    <hyperlink ref="C22" r:id="rId225" xr:uid="{00000000-0004-0000-0200-0000E0000000}"/>
    <hyperlink ref="C23" r:id="rId226" xr:uid="{00000000-0004-0000-0200-0000E1000000}"/>
    <hyperlink ref="C24" r:id="rId227" xr:uid="{00000000-0004-0000-0200-0000E2000000}"/>
    <hyperlink ref="C25" r:id="rId228" xr:uid="{00000000-0004-0000-0200-0000E3000000}"/>
    <hyperlink ref="C26" r:id="rId229" xr:uid="{00000000-0004-0000-0200-0000E4000000}"/>
    <hyperlink ref="C27" r:id="rId230" xr:uid="{00000000-0004-0000-0200-0000E5000000}"/>
    <hyperlink ref="C28" r:id="rId231" xr:uid="{00000000-0004-0000-0200-0000E6000000}"/>
    <hyperlink ref="C29" r:id="rId232" xr:uid="{00000000-0004-0000-0200-0000E7000000}"/>
    <hyperlink ref="C30" r:id="rId233" xr:uid="{00000000-0004-0000-0200-0000E8000000}"/>
    <hyperlink ref="C31" r:id="rId234" xr:uid="{00000000-0004-0000-0200-0000E9000000}"/>
    <hyperlink ref="C32" r:id="rId235" xr:uid="{00000000-0004-0000-0200-0000EA000000}"/>
    <hyperlink ref="C33" r:id="rId236" xr:uid="{00000000-0004-0000-0200-0000EB000000}"/>
    <hyperlink ref="C34" r:id="rId237" xr:uid="{00000000-0004-0000-0200-0000EC000000}"/>
    <hyperlink ref="C35" r:id="rId238" xr:uid="{00000000-0004-0000-0200-0000ED000000}"/>
    <hyperlink ref="C37" r:id="rId239" xr:uid="{00000000-0004-0000-0200-0000EE000000}"/>
    <hyperlink ref="C39" r:id="rId240" xr:uid="{00000000-0004-0000-0200-0000EF000000}"/>
    <hyperlink ref="C40" r:id="rId241" xr:uid="{00000000-0004-0000-0200-0000F0000000}"/>
    <hyperlink ref="C41" r:id="rId242" xr:uid="{00000000-0004-0000-0200-0000F1000000}"/>
    <hyperlink ref="C42" r:id="rId243" xr:uid="{00000000-0004-0000-0200-0000F2000000}"/>
    <hyperlink ref="C45" r:id="rId244" xr:uid="{00000000-0004-0000-0200-0000F3000000}"/>
    <hyperlink ref="C46" r:id="rId245" xr:uid="{00000000-0004-0000-0200-0000F4000000}"/>
    <hyperlink ref="C47" r:id="rId246" xr:uid="{00000000-0004-0000-0200-0000F5000000}"/>
    <hyperlink ref="C49" r:id="rId247" xr:uid="{00000000-0004-0000-0200-0000F6000000}"/>
    <hyperlink ref="C51" r:id="rId248" xr:uid="{00000000-0004-0000-0200-0000F7000000}"/>
    <hyperlink ref="C52" r:id="rId249" xr:uid="{00000000-0004-0000-0200-0000F8000000}"/>
    <hyperlink ref="C53" r:id="rId250" xr:uid="{00000000-0004-0000-0200-0000F9000000}"/>
    <hyperlink ref="C54" r:id="rId251" xr:uid="{00000000-0004-0000-0200-0000FA000000}"/>
    <hyperlink ref="C55" r:id="rId252" xr:uid="{00000000-0004-0000-0200-0000FB000000}"/>
    <hyperlink ref="C56" r:id="rId253" xr:uid="{00000000-0004-0000-0200-0000FC000000}"/>
    <hyperlink ref="C57" r:id="rId254" xr:uid="{00000000-0004-0000-0200-0000FD000000}"/>
    <hyperlink ref="C58" r:id="rId255" xr:uid="{00000000-0004-0000-0200-0000FE000000}"/>
    <hyperlink ref="C59" r:id="rId256" xr:uid="{00000000-0004-0000-0200-0000FF000000}"/>
    <hyperlink ref="C60" r:id="rId257" xr:uid="{00000000-0004-0000-0200-000000010000}"/>
    <hyperlink ref="C61" r:id="rId258" xr:uid="{00000000-0004-0000-0200-000001010000}"/>
    <hyperlink ref="C62" r:id="rId259" xr:uid="{00000000-0004-0000-0200-000002010000}"/>
    <hyperlink ref="C63" r:id="rId260" xr:uid="{00000000-0004-0000-0200-000003010000}"/>
    <hyperlink ref="C66" r:id="rId261" xr:uid="{00000000-0004-0000-0200-000004010000}"/>
    <hyperlink ref="C67" r:id="rId262" xr:uid="{00000000-0004-0000-0200-000005010000}"/>
    <hyperlink ref="C69" r:id="rId263" xr:uid="{00000000-0004-0000-0200-000006010000}"/>
    <hyperlink ref="C70" r:id="rId264" xr:uid="{00000000-0004-0000-0200-000007010000}"/>
    <hyperlink ref="C71" r:id="rId265" xr:uid="{00000000-0004-0000-0200-000008010000}"/>
    <hyperlink ref="C72" r:id="rId266" xr:uid="{00000000-0004-0000-0200-000009010000}"/>
    <hyperlink ref="C73" r:id="rId267" xr:uid="{00000000-0004-0000-0200-00000A010000}"/>
    <hyperlink ref="C74" r:id="rId268" xr:uid="{00000000-0004-0000-0200-00000B010000}"/>
    <hyperlink ref="C75" r:id="rId269" xr:uid="{00000000-0004-0000-0200-00000C010000}"/>
    <hyperlink ref="C76" r:id="rId270" xr:uid="{00000000-0004-0000-0200-00000D010000}"/>
    <hyperlink ref="C77" r:id="rId271" xr:uid="{00000000-0004-0000-0200-00000E010000}"/>
    <hyperlink ref="C78" r:id="rId272" xr:uid="{00000000-0004-0000-0200-00000F010000}"/>
    <hyperlink ref="C80" r:id="rId273" xr:uid="{00000000-0004-0000-0200-000010010000}"/>
    <hyperlink ref="C81" r:id="rId274" xr:uid="{00000000-0004-0000-0200-000011010000}"/>
    <hyperlink ref="C82" r:id="rId275" xr:uid="{00000000-0004-0000-0200-000012010000}"/>
    <hyperlink ref="C83" r:id="rId276" xr:uid="{00000000-0004-0000-0200-000013010000}"/>
    <hyperlink ref="C84" r:id="rId277" xr:uid="{00000000-0004-0000-0200-000014010000}"/>
    <hyperlink ref="C85" r:id="rId278" xr:uid="{00000000-0004-0000-0200-000015010000}"/>
    <hyperlink ref="C87" r:id="rId279" xr:uid="{00000000-0004-0000-0200-000016010000}"/>
    <hyperlink ref="C88" r:id="rId280" xr:uid="{00000000-0004-0000-0200-000017010000}"/>
    <hyperlink ref="C89" r:id="rId281" xr:uid="{00000000-0004-0000-0200-000018010000}"/>
    <hyperlink ref="C90" r:id="rId282" xr:uid="{00000000-0004-0000-0200-000019010000}"/>
    <hyperlink ref="C91" r:id="rId283" xr:uid="{00000000-0004-0000-0200-00001A010000}"/>
    <hyperlink ref="C92" r:id="rId284" xr:uid="{00000000-0004-0000-0200-00001B010000}"/>
    <hyperlink ref="C93" r:id="rId285" xr:uid="{00000000-0004-0000-0200-00001C010000}"/>
    <hyperlink ref="C94" r:id="rId286" xr:uid="{00000000-0004-0000-0200-00001D010000}"/>
    <hyperlink ref="C95" r:id="rId287" xr:uid="{00000000-0004-0000-0200-00001E010000}"/>
    <hyperlink ref="C96" r:id="rId288" xr:uid="{00000000-0004-0000-0200-00001F010000}"/>
    <hyperlink ref="C98" r:id="rId289" xr:uid="{00000000-0004-0000-0200-000020010000}"/>
    <hyperlink ref="C99" r:id="rId290" xr:uid="{00000000-0004-0000-0200-000021010000}"/>
    <hyperlink ref="C101" r:id="rId291" xr:uid="{00000000-0004-0000-0200-000022010000}"/>
    <hyperlink ref="C103" r:id="rId292" xr:uid="{00000000-0004-0000-0200-000023010000}"/>
    <hyperlink ref="C104" r:id="rId293" xr:uid="{00000000-0004-0000-0200-000024010000}"/>
    <hyperlink ref="C106" r:id="rId294" xr:uid="{00000000-0004-0000-0200-000025010000}"/>
    <hyperlink ref="C107" r:id="rId295" xr:uid="{00000000-0004-0000-0200-000026010000}"/>
    <hyperlink ref="C108" r:id="rId296" xr:uid="{00000000-0004-0000-0200-000027010000}"/>
    <hyperlink ref="C109" r:id="rId297" xr:uid="{00000000-0004-0000-0200-000028010000}"/>
    <hyperlink ref="C110" r:id="rId298" xr:uid="{00000000-0004-0000-0200-000029010000}"/>
    <hyperlink ref="C111" r:id="rId299" xr:uid="{00000000-0004-0000-0200-00002A010000}"/>
    <hyperlink ref="C112" r:id="rId300" xr:uid="{00000000-0004-0000-0200-00002B010000}"/>
    <hyperlink ref="C113" r:id="rId301" xr:uid="{00000000-0004-0000-0200-00002C010000}"/>
    <hyperlink ref="C114" r:id="rId302" xr:uid="{00000000-0004-0000-0200-00002D010000}"/>
    <hyperlink ref="C116" r:id="rId303" xr:uid="{00000000-0004-0000-0200-00002E010000}"/>
    <hyperlink ref="C117" r:id="rId304" xr:uid="{00000000-0004-0000-0200-00002F010000}"/>
    <hyperlink ref="C118" r:id="rId305" xr:uid="{00000000-0004-0000-0200-000030010000}"/>
    <hyperlink ref="C119" r:id="rId306" xr:uid="{00000000-0004-0000-0200-000031010000}"/>
    <hyperlink ref="C120" r:id="rId307" xr:uid="{00000000-0004-0000-0200-000032010000}"/>
    <hyperlink ref="C121" r:id="rId308" xr:uid="{00000000-0004-0000-0200-000033010000}"/>
    <hyperlink ref="C122" r:id="rId309" xr:uid="{00000000-0004-0000-0200-000034010000}"/>
    <hyperlink ref="C123" r:id="rId310" xr:uid="{00000000-0004-0000-0200-000035010000}"/>
    <hyperlink ref="C124" r:id="rId311" xr:uid="{00000000-0004-0000-0200-000036010000}"/>
    <hyperlink ref="C126" r:id="rId312" xr:uid="{00000000-0004-0000-0200-000037010000}"/>
    <hyperlink ref="C127" r:id="rId313" xr:uid="{00000000-0004-0000-0200-000038010000}"/>
    <hyperlink ref="C128" r:id="rId314" xr:uid="{00000000-0004-0000-0200-000039010000}"/>
    <hyperlink ref="C130" r:id="rId315" xr:uid="{00000000-0004-0000-0200-00003A010000}"/>
    <hyperlink ref="C131" r:id="rId316" xr:uid="{00000000-0004-0000-0200-00003B010000}"/>
    <hyperlink ref="C132" r:id="rId317" xr:uid="{00000000-0004-0000-0200-00003C010000}"/>
    <hyperlink ref="C134" r:id="rId318" xr:uid="{00000000-0004-0000-0200-00003D010000}"/>
    <hyperlink ref="C135" r:id="rId319" xr:uid="{00000000-0004-0000-0200-00003E010000}"/>
    <hyperlink ref="C136" r:id="rId320" xr:uid="{00000000-0004-0000-0200-00003F010000}"/>
    <hyperlink ref="C137" r:id="rId321" xr:uid="{00000000-0004-0000-0200-000040010000}"/>
    <hyperlink ref="C139" r:id="rId322" xr:uid="{00000000-0004-0000-0200-000041010000}"/>
    <hyperlink ref="C141" r:id="rId323" xr:uid="{00000000-0004-0000-0200-000042010000}"/>
    <hyperlink ref="C142" r:id="rId324" xr:uid="{00000000-0004-0000-0200-000043010000}"/>
    <hyperlink ref="C143" r:id="rId325" xr:uid="{00000000-0004-0000-0200-000044010000}"/>
    <hyperlink ref="C144" r:id="rId326" xr:uid="{00000000-0004-0000-0200-000045010000}"/>
    <hyperlink ref="C145" r:id="rId327" xr:uid="{00000000-0004-0000-0200-000046010000}"/>
    <hyperlink ref="C146" r:id="rId328" xr:uid="{00000000-0004-0000-0200-000047010000}"/>
    <hyperlink ref="C147" r:id="rId329" xr:uid="{00000000-0004-0000-0200-000048010000}"/>
    <hyperlink ref="C148" r:id="rId330" xr:uid="{00000000-0004-0000-0200-000049010000}"/>
    <hyperlink ref="C149" r:id="rId331" xr:uid="{00000000-0004-0000-0200-00004A010000}"/>
    <hyperlink ref="C150" r:id="rId332" xr:uid="{00000000-0004-0000-0200-00004B010000}"/>
    <hyperlink ref="C151" r:id="rId333" xr:uid="{00000000-0004-0000-0200-00004C010000}"/>
    <hyperlink ref="C152" r:id="rId334" xr:uid="{00000000-0004-0000-0200-00004D010000}"/>
    <hyperlink ref="C153" r:id="rId335" xr:uid="{00000000-0004-0000-0200-00004E010000}"/>
    <hyperlink ref="C154" r:id="rId336" xr:uid="{00000000-0004-0000-0200-00004F010000}"/>
    <hyperlink ref="C155" r:id="rId337" xr:uid="{00000000-0004-0000-0200-000050010000}"/>
    <hyperlink ref="C156" r:id="rId338" xr:uid="{00000000-0004-0000-0200-000051010000}"/>
    <hyperlink ref="C157" r:id="rId339" xr:uid="{00000000-0004-0000-0200-000052010000}"/>
    <hyperlink ref="C105" r:id="rId340" xr:uid="{00000000-0004-0000-0200-000053010000}"/>
    <hyperlink ref="C158" r:id="rId341" xr:uid="{00000000-0004-0000-0200-000054010000}"/>
    <hyperlink ref="C159" r:id="rId342" xr:uid="{00000000-0004-0000-0200-000055010000}"/>
    <hyperlink ref="C160" r:id="rId343" xr:uid="{00000000-0004-0000-0200-000056010000}"/>
    <hyperlink ref="C161" r:id="rId344" xr:uid="{00000000-0004-0000-0200-000057010000}"/>
    <hyperlink ref="C162" r:id="rId345" xr:uid="{00000000-0004-0000-0200-000058010000}"/>
    <hyperlink ref="C163" r:id="rId346" xr:uid="{00000000-0004-0000-0200-000059010000}"/>
    <hyperlink ref="C164" r:id="rId347" xr:uid="{00000000-0004-0000-0200-00005A010000}"/>
    <hyperlink ref="C166" r:id="rId348" xr:uid="{00000000-0004-0000-0200-00005B010000}"/>
    <hyperlink ref="C167" r:id="rId349" xr:uid="{00000000-0004-0000-0200-00005C010000}"/>
    <hyperlink ref="C168" r:id="rId350" xr:uid="{00000000-0004-0000-0200-00005D010000}"/>
    <hyperlink ref="C169" r:id="rId351" xr:uid="{00000000-0004-0000-0200-00005E010000}"/>
    <hyperlink ref="C171" r:id="rId352" xr:uid="{00000000-0004-0000-0200-00005F010000}"/>
    <hyperlink ref="C173" r:id="rId353" xr:uid="{00000000-0004-0000-0200-000060010000}"/>
    <hyperlink ref="C174" r:id="rId354" xr:uid="{00000000-0004-0000-0200-000061010000}"/>
    <hyperlink ref="C175" r:id="rId355" xr:uid="{00000000-0004-0000-0200-000062010000}"/>
    <hyperlink ref="C176" r:id="rId356" xr:uid="{00000000-0004-0000-0200-000063010000}"/>
    <hyperlink ref="C177" r:id="rId357" xr:uid="{00000000-0004-0000-0200-000064010000}"/>
    <hyperlink ref="C178" r:id="rId358" xr:uid="{00000000-0004-0000-0200-000065010000}"/>
    <hyperlink ref="C187" r:id="rId359" xr:uid="{00000000-0004-0000-0200-000066010000}"/>
    <hyperlink ref="C188" r:id="rId360" xr:uid="{00000000-0004-0000-0200-000067010000}"/>
    <hyperlink ref="C189" r:id="rId361" xr:uid="{00000000-0004-0000-0200-000068010000}"/>
    <hyperlink ref="C190" r:id="rId362" xr:uid="{00000000-0004-0000-0200-000069010000}"/>
    <hyperlink ref="C191" r:id="rId363" xr:uid="{00000000-0004-0000-0200-00006A010000}"/>
    <hyperlink ref="C192" r:id="rId364" xr:uid="{00000000-0004-0000-0200-00006B010000}"/>
  </hyperlinks>
  <printOptions horizontalCentered="1"/>
  <pageMargins left="0.23622047244094491" right="0.23622047244094491" top="0.74803149606299213" bottom="0.74803149606299213" header="0.31496062992125984" footer="0.31496062992125984"/>
  <pageSetup paperSize="5" scale="56" fitToWidth="0" orientation="landscape" r:id="rId365"/>
  <headerFooter scaleWithDoc="0"/>
  <drawing r:id="rId366"/>
  <tableParts count="1">
    <tablePart r:id="rId36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C10"/>
  <sheetViews>
    <sheetView showGridLines="0" workbookViewId="0">
      <selection activeCell="C10" sqref="C10"/>
    </sheetView>
  </sheetViews>
  <sheetFormatPr baseColWidth="10" defaultRowHeight="13.2" x14ac:dyDescent="0.25"/>
  <sheetData>
    <row r="3" spans="3:3" ht="31.8" customHeight="1" x14ac:dyDescent="0.25">
      <c r="C3" s="36" t="s">
        <v>240</v>
      </c>
    </row>
    <row r="4" spans="3:3" ht="31.8" customHeight="1" x14ac:dyDescent="0.25">
      <c r="C4" s="36" t="s">
        <v>263</v>
      </c>
    </row>
    <row r="5" spans="3:3" ht="31.8" customHeight="1" x14ac:dyDescent="0.25">
      <c r="C5" s="36" t="s">
        <v>241</v>
      </c>
    </row>
    <row r="6" spans="3:3" ht="31.8" customHeight="1" x14ac:dyDescent="0.25">
      <c r="C6" s="36" t="s">
        <v>242</v>
      </c>
    </row>
    <row r="7" spans="3:3" ht="31.8" customHeight="1" x14ac:dyDescent="0.25">
      <c r="C7" s="36" t="s">
        <v>243</v>
      </c>
    </row>
    <row r="8" spans="3:3" ht="31.8" customHeight="1" x14ac:dyDescent="0.25">
      <c r="C8" s="36" t="s">
        <v>244</v>
      </c>
    </row>
    <row r="9" spans="3:3" ht="31.8" customHeight="1" x14ac:dyDescent="0.25">
      <c r="C9" s="36" t="s">
        <v>264</v>
      </c>
    </row>
    <row r="10" spans="3:3" ht="31.8" customHeight="1" x14ac:dyDescent="0.25">
      <c r="C10" s="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PSOC 22-23</vt:lpstr>
      <vt:lpstr>BBR</vt:lpstr>
      <vt:lpstr>Coordonnées OC</vt:lpstr>
      <vt:lpstr>Notes</vt:lpstr>
      <vt:lpstr>'Coordonnées OC'!Impression_des_titres</vt:lpstr>
      <vt:lpstr>'PSOC 22-23'!Impression_des_titres</vt:lpstr>
      <vt:lpstr>'Coordonnées OC'!Zone_d_impression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Dion</dc:creator>
  <cp:lastModifiedBy>Marie-Eve Cyr (CISSSCA DG)</cp:lastModifiedBy>
  <dcterms:created xsi:type="dcterms:W3CDTF">2023-12-01T22:02:39Z</dcterms:created>
  <dcterms:modified xsi:type="dcterms:W3CDTF">2024-02-01T15:38:32Z</dcterms:modified>
</cp:coreProperties>
</file>